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Список листов" sheetId="2" r:id="rId2"/>
    <sheet name="ТС цены" sheetId="3" r:id="rId3"/>
    <sheet name="ТС цены (2)" sheetId="4" r:id="rId4"/>
    <sheet name="ТС характеристики" sheetId="5" r:id="rId5"/>
    <sheet name="ТС инвестиции" sheetId="6" r:id="rId6"/>
    <sheet name="ТС доступ" sheetId="7" r:id="rId7"/>
    <sheet name="ТС показатели" sheetId="8" r:id="rId8"/>
    <sheet name="Ссылки на публикации" sheetId="9" r:id="rId9"/>
  </sheets>
  <externalReferences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'ТС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'[1]TEHSHEET'!$B$19:$B$25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'ТС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ICE2_ADD">'ТС цены (2)'!$D$2:$G$2</definedName>
    <definedName name="PRICE2_LOAD">'ТС цены (2)'!$G$23:$G$23</definedName>
    <definedName name="region_name">'Титульный'!$E$7</definedName>
    <definedName name="SCOPE_16_PRT">(#NAME?,#NAME?)</definedName>
    <definedName name="SCOPE_PER_PRT">(#NAME?,#NAME?,#NAME?,#NAME?)</definedName>
    <definedName name="SCOPE_SV_PRT">(#NAME?,#NAME?,#NAME?)</definedName>
    <definedName name="T2_DiapProt">(#NAME?,#NAME?)</definedName>
    <definedName name="T6_Protect">(#NAME?,#NAME?)</definedName>
    <definedName name="tar_price2">'[1]TEHSHEET'!$B$34:$B$40</definedName>
    <definedName name="topl">'[1]tech'!$F$25:$F$51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<sst xmlns="http://schemas.openxmlformats.org/spreadsheetml/2006/main" count="504" uniqueCount="353">
  <si>
    <t>Субъект РФ</t>
  </si>
  <si>
    <t>Самарская область</t>
  </si>
  <si>
    <t>e-mail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</si>
  <si>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</si>
  <si>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</si>
  <si>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2010</t>
  </si>
  <si>
    <t>Отчетный квартал:</t>
  </si>
  <si>
    <t>Год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</si>
  <si>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</si>
  <si>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</si>
  <si>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</si>
  <si>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</si>
  <si>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</si>
  <si>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</si>
  <si>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</si>
  <si>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“Теплосеть”</t>
  </si>
  <si>
    <t>Наименование ПОДРАЗДЕЛЕНИЯ</t>
  </si>
  <si>
    <t>(заполняется, 
если в ячейке "F11" - "да")</t>
  </si>
  <si>
    <t>ИНН организации</t>
  </si>
  <si>
    <t>6350011458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</si>
  <si>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</si>
  <si>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</si>
  <si>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</si>
  <si>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</si>
  <si>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</si>
  <si>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производство (некомбинированная выработка)+передача+сбыт</t>
  </si>
  <si>
    <t>Вид тарифа на передачу тепловой энергии</t>
  </si>
  <si>
    <t>НДС</t>
  </si>
  <si>
    <t>Отчетность представлена без НДС</t>
  </si>
  <si>
    <t>руб./Гкал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</si>
  <si>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</si>
  <si>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</si>
  <si>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</si>
  <si>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</si>
  <si>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</si>
  <si>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</si>
  <si>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</si>
  <si>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</si>
  <si>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</si>
  <si>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</si>
  <si>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</si>
  <si>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Самарская область Кинельский район п.Комсомольский ул.50 лет Октября 1 б</t>
  </si>
  <si>
    <t>L1.2</t>
  </si>
  <si>
    <t>Почтовый адрес</t>
  </si>
  <si>
    <t>446412 Самарская область Кинельский район п.Комсомольский ул.50 лет Октября 1 б</t>
  </si>
  <si>
    <t>L2.1</t>
  </si>
  <si>
    <t>Руководитель.ФИО</t>
  </si>
  <si>
    <t>Руководитель</t>
  </si>
  <si>
    <t>Фамилия, имя, отчество</t>
  </si>
  <si>
    <t>Барабанов Владимир Александрович</t>
  </si>
  <si>
    <t>L2.2</t>
  </si>
  <si>
    <t>Руководитель.Телефон</t>
  </si>
  <si>
    <t>Контактный телефон</t>
  </si>
  <si>
    <t>8(84663) 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</si>
  <si>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</si>
  <si>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</si>
  <si>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</si>
  <si>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</si>
  <si>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</si>
  <si>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</si>
  <si>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 5-13-21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</si>
  <si>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</si>
  <si>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</si>
  <si>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</si>
  <si>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</si>
  <si>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</si>
  <si>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</si>
  <si>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</si>
  <si>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</si>
  <si>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</si>
  <si>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</si>
  <si>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voshod_teploset@mail.ru</t>
  </si>
  <si>
    <t>Лист</t>
  </si>
  <si>
    <t>Заголовок листа</t>
  </si>
  <si>
    <t>Ссылка</t>
  </si>
  <si>
    <t>ТС цены</t>
  </si>
  <si>
    <t>Перейти на лист</t>
  </si>
  <si>
    <t>ТС цены (2)</t>
  </si>
  <si>
    <t>ТС характеристики</t>
  </si>
  <si>
    <t>ТС инвестиции</t>
  </si>
  <si>
    <t>ТС доступ</t>
  </si>
  <si>
    <t>ТС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</si>
  <si>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</si>
  <si>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</si>
  <si>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</si>
  <si>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</si>
  <si>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</si>
  <si>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</si>
  <si>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</si>
  <si>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</si>
  <si>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</si>
  <si>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</si>
  <si>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</si>
  <si>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</si>
  <si>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</si>
  <si>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</si>
  <si>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</si>
  <si>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</si>
  <si>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</si>
  <si>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</si>
  <si>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</si>
  <si>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Общий показатель</t>
  </si>
  <si>
    <t>2.1</t>
  </si>
  <si>
    <t>Горячая вода, в том числе</t>
  </si>
  <si>
    <t>через тепловую сеть</t>
  </si>
  <si>
    <t>06.11.2009 № 64</t>
  </si>
  <si>
    <t>Управление по гос.регулированию и контролю в электроэнергетике Самарской области</t>
  </si>
  <si>
    <t>газета "Волжская коммуна" №432(26891) от 21.11.2009г.</t>
  </si>
  <si>
    <t>2.2</t>
  </si>
  <si>
    <t>отпуск с коллекторов</t>
  </si>
  <si>
    <t>3.1</t>
  </si>
  <si>
    <t>Отборный пар всего, в том числе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</si>
  <si>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</si>
  <si>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</si>
  <si>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</si>
  <si>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</si>
  <si>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</si>
  <si>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</si>
  <si>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</si>
  <si>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</si>
  <si>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</si>
  <si>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</si>
  <si>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Острый редуцированный пар, в том числе</t>
  </si>
  <si>
    <t>first</t>
  </si>
  <si>
    <t>8.2</t>
  </si>
  <si>
    <t>end</t>
  </si>
  <si>
    <t>Добавить вид теплоносителя</t>
  </si>
  <si>
    <t>Удалить</t>
  </si>
  <si>
    <t>Единица измерения</t>
  </si>
  <si>
    <t>Значение</t>
  </si>
  <si>
    <t>1</t>
  </si>
  <si>
    <t>Утвержденная надбавка к ценам (тарифам) на тепловую энергию для потребителей</t>
  </si>
  <si>
    <t>1.1</t>
  </si>
  <si>
    <t>Утвержденная надбавка к ценам (тарифам) на тепловую энергию для населения</t>
  </si>
  <si>
    <t>1.2</t>
  </si>
  <si>
    <t>Утвержденная надбавка к ценам (тарифам) на тепловую энергию для бюджетных потребителей</t>
  </si>
  <si>
    <t>1.3</t>
  </si>
  <si>
    <t>Утвержденная надбавка к ценам (тарифам) на тепловую энергию для прочих потребителей</t>
  </si>
  <si>
    <t>2</t>
  </si>
  <si>
    <t>Утвержденная надбавка к тарифам регулируемых организаций на тепловую энергию</t>
  </si>
  <si>
    <t>3</t>
  </si>
  <si>
    <t>Утвержденная надбавка к тарифам регулируемых организаций на передачу тепловой энергии</t>
  </si>
  <si>
    <t>4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</si>
  <si>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</si>
  <si>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</si>
  <si>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</si>
  <si>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</si>
  <si>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</si>
  <si>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</si>
  <si>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</si>
  <si>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</si>
  <si>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</si>
  <si>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</si>
  <si>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</si>
  <si>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</si>
  <si>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</si>
  <si>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</si>
  <si>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</si>
  <si>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</si>
  <si>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</si>
  <si>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</si>
  <si>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</si>
  <si>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</si>
  <si>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</si>
  <si>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</si>
  <si>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</si>
  <si>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</si>
  <si>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</si>
  <si>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</si>
  <si>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</si>
  <si>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</si>
  <si>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</si>
  <si>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</si>
  <si>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</si>
  <si>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</si>
  <si>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</si>
  <si>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</si>
  <si>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</si>
  <si>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</si>
  <si>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</si>
  <si>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</si>
  <si>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</si>
  <si>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</si>
  <si>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</si>
  <si>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</si>
  <si>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</si>
  <si>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</si>
  <si>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</si>
  <si>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</si>
  <si>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</si>
  <si>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</si>
  <si>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</si>
  <si>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</si>
  <si>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</si>
  <si>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</si>
  <si>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</si>
  <si>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</si>
  <si>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</si>
  <si>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</si>
  <si>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</si>
  <si>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</si>
  <si>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</si>
  <si>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</si>
  <si>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</si>
  <si>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</si>
  <si>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</si>
  <si>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</si>
  <si>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</si>
  <si>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</si>
  <si>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</si>
  <si>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</si>
  <si>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</si>
  <si>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</si>
  <si>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</si>
  <si>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</si>
  <si>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</si>
  <si>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</si>
  <si>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</si>
  <si>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</si>
  <si>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</si>
  <si>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</si>
  <si>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</si>
  <si>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</si>
  <si>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</si>
  <si>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</si>
  <si>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</si>
  <si>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</si>
  <si>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</si>
  <si>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</si>
  <si>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</si>
  <si>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</si>
  <si>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</si>
  <si>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</si>
  <si>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</si>
  <si>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</si>
  <si>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Добавить систему теплоснабжения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</si>
  <si>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</si>
  <si>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</si>
  <si>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</si>
  <si>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</si>
  <si>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</si>
  <si>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</si>
  <si>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</si>
  <si>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</si>
  <si>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</si>
  <si>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3.2.1</t>
  </si>
  <si>
    <t>газ природный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</si>
  <si>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</si>
  <si>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</si>
  <si>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</si>
  <si>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</si>
  <si>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по газопроводам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</si>
  <si>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</si>
  <si>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</si>
  <si>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</si>
  <si>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</si>
  <si>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</si>
  <si>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</si>
  <si>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</si>
  <si>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</si>
  <si>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</si>
  <si>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</si>
  <si>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</si>
  <si>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</si>
  <si>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</si>
  <si>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</si>
  <si>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</si>
  <si>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</si>
  <si>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</si>
  <si>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</si>
  <si>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</si>
  <si>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</si>
  <si>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</si>
  <si>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</si>
  <si>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</si>
  <si>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</si>
  <si>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</si>
  <si>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</si>
  <si>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</si>
  <si>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</si>
  <si>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</si>
  <si>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</si>
  <si>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</si>
  <si>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</si>
  <si>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</si>
  <si>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</si>
  <si>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</si>
  <si>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</si>
  <si>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</si>
  <si>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</si>
  <si>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</si>
  <si>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</si>
  <si>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</si>
  <si>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</si>
  <si>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</si>
  <si>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</si>
  <si>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</si>
  <si>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</si>
  <si>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</si>
  <si>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</si>
  <si>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</si>
  <si>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</si>
  <si>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</si>
  <si>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</si>
  <si>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</si>
  <si>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</si>
  <si>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</si>
  <si>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</si>
  <si>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</si>
  <si>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</si>
  <si>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м</t>
  </si>
  <si>
    <t>Протяженность разводящих сетей (в однотрубном исчислении)</t>
  </si>
  <si>
    <t>км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</si>
  <si>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</si>
  <si>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</si>
  <si>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</si>
  <si>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</si>
  <si>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</si>
  <si>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</si>
  <si>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</si>
  <si>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</si>
  <si>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</si>
  <si>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</si>
  <si>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</si>
  <si>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</si>
  <si>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</si>
  <si>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</si>
  <si>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</si>
  <si>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Содержание пункта</t>
  </si>
  <si>
    <t>Ссылка на материалы</t>
  </si>
  <si>
    <t>Форма заявки на подключение к системе.</t>
  </si>
  <si>
    <t>на сайте,в администрации ООО «Теплосеть»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</si>
  <si>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</si>
  <si>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</si>
  <si>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</si>
  <si>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</si>
  <si>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Кинельский район пос.Комсомольский ул.50 лет Окт.1Б</t>
  </si>
  <si>
    <t>Телефон</t>
  </si>
  <si>
    <t>8(84663) 5-12-41</t>
  </si>
  <si>
    <t>4.3</t>
  </si>
  <si>
    <t>E-mail</t>
  </si>
  <si>
    <t>4.4</t>
  </si>
  <si>
    <t>Сайт</t>
  </si>
  <si>
    <t>www.assojkh.narod2.ru</t>
  </si>
  <si>
    <t>Добавить запись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</si>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</sst>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</numFmts>
  <fonts count="54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22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2"/>
    </font>
    <font>
      <b/>
      <sz val="9"/>
      <color indexed="10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176" fontId="2" fillId="0" borderId="0">
      <alignment/>
      <protection locked="0"/>
    </xf>
    <xf numFmtId="178" fontId="2" fillId="0" borderId="0">
      <alignment/>
      <protection locked="0"/>
    </xf>
    <xf numFmtId="170" fontId="2" fillId="0" borderId="1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169" fontId="15" fillId="0" borderId="0" applyFill="0" applyBorder="0" applyAlignment="0" applyProtection="0"/>
    <xf numFmtId="169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2" fontId="0" fillId="0" borderId="11">
      <alignment/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Border="0">
      <alignment horizontal="center" vertical="center" wrapText="1"/>
      <protection/>
    </xf>
    <xf numFmtId="172" fontId="36" fillId="6" borderId="11">
      <alignment/>
      <protection/>
    </xf>
    <xf numFmtId="4" fontId="37" fillId="22" borderId="0" applyBorder="0">
      <alignment horizontal="right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4" fillId="0" borderId="0">
      <alignment horizontal="center" vertical="top" wrapText="1"/>
      <protection/>
    </xf>
    <xf numFmtId="0" fontId="38" fillId="0" borderId="0">
      <alignment horizontal="center" vertical="center" wrapText="1"/>
      <protection/>
    </xf>
    <xf numFmtId="175" fontId="39" fillId="4" borderId="12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49" fontId="37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7" fillId="0" borderId="0" applyBorder="0">
      <alignment vertical="top"/>
      <protection/>
    </xf>
    <xf numFmtId="0" fontId="0" fillId="0" borderId="0">
      <alignment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0" fontId="0" fillId="0" borderId="0">
      <alignment/>
      <protection/>
    </xf>
    <xf numFmtId="49" fontId="3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69" fontId="24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7" fillId="4" borderId="0" applyBorder="0">
      <alignment horizontal="right"/>
      <protection/>
    </xf>
    <xf numFmtId="4" fontId="37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1" fontId="2" fillId="0" borderId="0">
      <alignment/>
      <protection locked="0"/>
    </xf>
  </cellStyleXfs>
  <cellXfs count="342">
    <xf numFmtId="0" fontId="0" fillId="0" borderId="0" xfId="0" applyAlignment="1">
      <alignment/>
    </xf>
    <xf numFmtId="0" fontId="43" fillId="0" borderId="0" xfId="488" applyFont="1" applyFill="1" applyAlignment="1" applyProtection="1">
      <alignment vertical="center" wrapText="1"/>
      <protection/>
    </xf>
    <xf numFmtId="0" fontId="43" fillId="0" borderId="0" xfId="488" applyFont="1" applyFill="1" applyAlignment="1" applyProtection="1">
      <alignment horizontal="left" vertical="center" wrapText="1"/>
      <protection/>
    </xf>
    <xf numFmtId="0" fontId="43" fillId="0" borderId="0" xfId="488" applyFont="1" applyAlignment="1" applyProtection="1">
      <alignment vertical="center" wrapText="1"/>
      <protection/>
    </xf>
    <xf numFmtId="0" fontId="43" fillId="0" borderId="0" xfId="488" applyFont="1" applyAlignment="1" applyProtection="1">
      <alignment horizontal="center" vertical="center" wrapText="1"/>
      <protection/>
    </xf>
    <xf numFmtId="0" fontId="37" fillId="24" borderId="13" xfId="488" applyFont="1" applyFill="1" applyBorder="1" applyAlignment="1" applyProtection="1">
      <alignment vertical="center" wrapText="1"/>
      <protection/>
    </xf>
    <xf numFmtId="0" fontId="37" fillId="0" borderId="14" xfId="488" applyFont="1" applyBorder="1" applyAlignment="1" applyProtection="1">
      <alignment vertical="center" wrapText="1"/>
      <protection/>
    </xf>
    <xf numFmtId="0" fontId="37" fillId="24" borderId="14" xfId="489" applyFont="1" applyFill="1" applyBorder="1" applyAlignment="1" applyProtection="1">
      <alignment vertical="center" wrapText="1"/>
      <protection/>
    </xf>
    <xf numFmtId="0" fontId="35" fillId="24" borderId="14" xfId="489" applyFont="1" applyFill="1" applyBorder="1" applyAlignment="1" applyProtection="1">
      <alignment horizontal="right" vertical="center" wrapText="1"/>
      <protection/>
    </xf>
    <xf numFmtId="0" fontId="37" fillId="24" borderId="15" xfId="488" applyFont="1" applyFill="1" applyBorder="1" applyAlignment="1" applyProtection="1">
      <alignment vertical="center" wrapText="1"/>
      <protection/>
    </xf>
    <xf numFmtId="0" fontId="37" fillId="0" borderId="0" xfId="488" applyFont="1" applyAlignment="1" applyProtection="1">
      <alignment vertical="center" wrapText="1"/>
      <protection/>
    </xf>
    <xf numFmtId="0" fontId="37" fillId="24" borderId="16" xfId="489" applyFont="1" applyFill="1" applyBorder="1" applyAlignment="1" applyProtection="1">
      <alignment vertical="center" wrapText="1"/>
      <protection/>
    </xf>
    <xf numFmtId="0" fontId="35" fillId="7" borderId="12" xfId="489" applyFont="1" applyFill="1" applyBorder="1" applyAlignment="1" applyProtection="1">
      <alignment horizontal="center" vertical="center" wrapText="1"/>
      <protection/>
    </xf>
    <xf numFmtId="0" fontId="37" fillId="24" borderId="0" xfId="489" applyFont="1" applyFill="1" applyBorder="1" applyAlignment="1" applyProtection="1">
      <alignment vertical="center" wrapText="1"/>
      <protection/>
    </xf>
    <xf numFmtId="0" fontId="37" fillId="24" borderId="17" xfId="488" applyFont="1" applyFill="1" applyBorder="1" applyAlignment="1" applyProtection="1">
      <alignment vertical="center" wrapText="1"/>
      <protection/>
    </xf>
    <xf numFmtId="0" fontId="37" fillId="24" borderId="0" xfId="489" applyFont="1" applyFill="1" applyBorder="1" applyAlignment="1" applyProtection="1">
      <alignment horizontal="center" vertical="center" wrapText="1"/>
      <protection/>
    </xf>
    <xf numFmtId="0" fontId="35" fillId="24" borderId="18" xfId="489" applyFont="1" applyFill="1" applyBorder="1" applyAlignment="1" applyProtection="1">
      <alignment horizontal="center" vertical="center" wrapText="1"/>
      <protection/>
    </xf>
    <xf numFmtId="0" fontId="37" fillId="0" borderId="0" xfId="489" applyFont="1" applyFill="1" applyBorder="1" applyAlignment="1" applyProtection="1">
      <alignment horizontal="center" vertical="center" wrapText="1"/>
      <protection/>
    </xf>
    <xf numFmtId="14" fontId="43" fillId="0" borderId="0" xfId="494" applyNumberFormat="1" applyFont="1" applyFill="1" applyBorder="1" applyAlignment="1" applyProtection="1">
      <alignment horizontal="center" vertical="center" wrapText="1"/>
      <protection/>
    </xf>
    <xf numFmtId="0" fontId="35" fillId="4" borderId="19" xfId="489" applyFont="1" applyFill="1" applyBorder="1" applyAlignment="1" applyProtection="1">
      <alignment horizontal="center" vertical="center" wrapText="1"/>
      <protection/>
    </xf>
    <xf numFmtId="0" fontId="43" fillId="24" borderId="16" xfId="494" applyNumberFormat="1" applyFont="1" applyFill="1" applyBorder="1" applyAlignment="1" applyProtection="1">
      <alignment horizontal="center" vertical="center" wrapText="1"/>
      <protection/>
    </xf>
    <xf numFmtId="0" fontId="43" fillId="24" borderId="0" xfId="494" applyNumberFormat="1" applyFont="1" applyFill="1" applyBorder="1" applyAlignment="1" applyProtection="1">
      <alignment horizontal="center" vertical="center" wrapText="1"/>
      <protection/>
    </xf>
    <xf numFmtId="0" fontId="37" fillId="24" borderId="0" xfId="494" applyNumberFormat="1" applyFont="1" applyFill="1" applyBorder="1" applyAlignment="1" applyProtection="1">
      <alignment horizontal="center" vertical="center" wrapText="1"/>
      <protection/>
    </xf>
    <xf numFmtId="0" fontId="37" fillId="0" borderId="0" xfId="488" applyFont="1" applyBorder="1" applyAlignment="1" applyProtection="1">
      <alignment horizontal="center" vertical="center" wrapText="1"/>
      <protection/>
    </xf>
    <xf numFmtId="49" fontId="37" fillId="24" borderId="20" xfId="494" applyNumberFormat="1" applyFont="1" applyFill="1" applyBorder="1" applyAlignment="1" applyProtection="1">
      <alignment horizontal="center" vertical="center" wrapText="1"/>
      <protection/>
    </xf>
    <xf numFmtId="0" fontId="37" fillId="6" borderId="21" xfId="494" applyNumberFormat="1" applyFont="1" applyFill="1" applyBorder="1" applyAlignment="1" applyProtection="1">
      <alignment horizontal="center" vertical="center" wrapText="1"/>
      <protection locked="0"/>
    </xf>
    <xf numFmtId="0" fontId="37" fillId="24" borderId="20" xfId="489" applyFont="1" applyFill="1" applyBorder="1" applyAlignment="1" applyProtection="1">
      <alignment horizontal="center" vertical="center" wrapText="1"/>
      <protection/>
    </xf>
    <xf numFmtId="0" fontId="37" fillId="6" borderId="21" xfId="488" applyFont="1" applyFill="1" applyBorder="1" applyAlignment="1" applyProtection="1">
      <alignment horizontal="center" vertical="center" wrapText="1"/>
      <protection locked="0"/>
    </xf>
    <xf numFmtId="49" fontId="35" fillId="24" borderId="0" xfId="494" applyNumberFormat="1" applyFont="1" applyFill="1" applyBorder="1" applyAlignment="1" applyProtection="1">
      <alignment horizontal="center" vertical="center" wrapText="1"/>
      <protection/>
    </xf>
    <xf numFmtId="14" fontId="37" fillId="24" borderId="0" xfId="494" applyNumberFormat="1" applyFont="1" applyFill="1" applyBorder="1" applyAlignment="1" applyProtection="1">
      <alignment horizontal="center" vertical="center" wrapText="1"/>
      <protection/>
    </xf>
    <xf numFmtId="0" fontId="37" fillId="24" borderId="0" xfId="488" applyFont="1" applyFill="1" applyBorder="1" applyAlignment="1" applyProtection="1">
      <alignment vertical="center" wrapText="1"/>
      <protection/>
    </xf>
    <xf numFmtId="0" fontId="35" fillId="6" borderId="21" xfId="489" applyFont="1" applyFill="1" applyBorder="1" applyAlignment="1" applyProtection="1">
      <alignment horizontal="center" vertical="center" wrapText="1"/>
      <protection locked="0"/>
    </xf>
    <xf numFmtId="0" fontId="37" fillId="24" borderId="22" xfId="494" applyNumberFormat="1" applyFont="1" applyFill="1" applyBorder="1" applyAlignment="1" applyProtection="1">
      <alignment horizontal="center" vertical="center" wrapText="1"/>
      <protection/>
    </xf>
    <xf numFmtId="0" fontId="37" fillId="6" borderId="21" xfId="494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88" applyFont="1" applyFill="1" applyAlignment="1" applyProtection="1">
      <alignment vertical="center" wrapText="1"/>
      <protection/>
    </xf>
    <xf numFmtId="0" fontId="35" fillId="24" borderId="0" xfId="494" applyNumberFormat="1" applyFont="1" applyFill="1" applyBorder="1" applyAlignment="1" applyProtection="1">
      <alignment horizontal="center" vertical="center" wrapText="1"/>
      <protection/>
    </xf>
    <xf numFmtId="0" fontId="37" fillId="24" borderId="0" xfId="489" applyNumberFormat="1" applyFont="1" applyFill="1" applyBorder="1" applyAlignment="1" applyProtection="1">
      <alignment vertical="center" wrapText="1"/>
      <protection/>
    </xf>
    <xf numFmtId="0" fontId="37" fillId="24" borderId="21" xfId="494" applyNumberFormat="1" applyFont="1" applyFill="1" applyBorder="1" applyAlignment="1" applyProtection="1">
      <alignment horizontal="center" vertical="center" wrapText="1"/>
      <protection/>
    </xf>
    <xf numFmtId="0" fontId="37" fillId="24" borderId="23" xfId="494" applyNumberFormat="1" applyFont="1" applyFill="1" applyBorder="1" applyAlignment="1" applyProtection="1">
      <alignment horizontal="center" vertical="center" wrapText="1"/>
      <protection/>
    </xf>
    <xf numFmtId="49" fontId="37" fillId="6" borderId="24" xfId="494" applyNumberFormat="1" applyFont="1" applyFill="1" applyBorder="1" applyAlignment="1" applyProtection="1">
      <alignment horizontal="center" vertical="center" wrapText="1"/>
      <protection locked="0"/>
    </xf>
    <xf numFmtId="0" fontId="37" fillId="24" borderId="18" xfId="488" applyFont="1" applyFill="1" applyBorder="1" applyAlignment="1" applyProtection="1">
      <alignment horizontal="center" vertical="center" wrapText="1"/>
      <protection/>
    </xf>
    <xf numFmtId="0" fontId="37" fillId="24" borderId="25" xfId="494" applyNumberFormat="1" applyFont="1" applyFill="1" applyBorder="1" applyAlignment="1" applyProtection="1">
      <alignment horizontal="center" vertical="center" wrapText="1"/>
      <protection/>
    </xf>
    <xf numFmtId="49" fontId="37" fillId="6" borderId="26" xfId="494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88" applyFont="1" applyFill="1" applyBorder="1" applyAlignment="1" applyProtection="1">
      <alignment horizontal="center" vertical="center" wrapText="1"/>
      <protection/>
    </xf>
    <xf numFmtId="0" fontId="35" fillId="6" borderId="19" xfId="488" applyFont="1" applyFill="1" applyBorder="1" applyAlignment="1" applyProtection="1">
      <alignment horizontal="center" vertical="center" wrapText="1"/>
      <protection locked="0"/>
    </xf>
    <xf numFmtId="49" fontId="37" fillId="24" borderId="23" xfId="494" applyNumberFormat="1" applyFont="1" applyFill="1" applyBorder="1" applyAlignment="1" applyProtection="1">
      <alignment horizontal="center" vertical="center" wrapText="1"/>
      <protection/>
    </xf>
    <xf numFmtId="0" fontId="37" fillId="6" borderId="27" xfId="489" applyFont="1" applyFill="1" applyBorder="1" applyAlignment="1" applyProtection="1">
      <alignment horizontal="center" vertical="center" wrapText="1"/>
      <protection locked="0"/>
    </xf>
    <xf numFmtId="49" fontId="37" fillId="24" borderId="25" xfId="494" applyNumberFormat="1" applyFont="1" applyFill="1" applyBorder="1" applyAlignment="1" applyProtection="1">
      <alignment horizontal="center" vertical="center" wrapText="1"/>
      <protection/>
    </xf>
    <xf numFmtId="0" fontId="35" fillId="6" borderId="28" xfId="488" applyFont="1" applyFill="1" applyBorder="1" applyAlignment="1" applyProtection="1">
      <alignment horizontal="center" vertical="center" wrapText="1"/>
      <protection locked="0"/>
    </xf>
    <xf numFmtId="0" fontId="44" fillId="0" borderId="0" xfId="488" applyFont="1" applyAlignment="1" applyProtection="1">
      <alignment vertical="center" wrapText="1"/>
      <protection/>
    </xf>
    <xf numFmtId="49" fontId="37" fillId="24" borderId="29" xfId="494" applyNumberFormat="1" applyFont="1" applyFill="1" applyBorder="1" applyAlignment="1" applyProtection="1">
      <alignment horizontal="center" vertical="center" wrapText="1"/>
      <protection/>
    </xf>
    <xf numFmtId="0" fontId="37" fillId="24" borderId="30" xfId="489" applyFont="1" applyFill="1" applyBorder="1" applyAlignment="1" applyProtection="1">
      <alignment horizontal="center" vertical="center" wrapText="1"/>
      <protection/>
    </xf>
    <xf numFmtId="0" fontId="37" fillId="6" borderId="31" xfId="494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494" applyNumberFormat="1" applyFont="1" applyAlignment="1" applyProtection="1">
      <alignment horizontal="center" vertical="center" wrapText="1"/>
      <protection/>
    </xf>
    <xf numFmtId="49" fontId="43" fillId="0" borderId="0" xfId="494" applyNumberFormat="1" applyFont="1" applyAlignment="1" applyProtection="1">
      <alignment horizontal="center" vertical="center"/>
      <protection/>
    </xf>
    <xf numFmtId="0" fontId="37" fillId="24" borderId="25" xfId="489" applyFont="1" applyFill="1" applyBorder="1" applyAlignment="1" applyProtection="1">
      <alignment horizontal="center" vertical="center" wrapText="1"/>
      <protection/>
    </xf>
    <xf numFmtId="0" fontId="37" fillId="24" borderId="12" xfId="489" applyFont="1" applyFill="1" applyBorder="1" applyAlignment="1" applyProtection="1">
      <alignment horizontal="center" vertical="center" wrapText="1"/>
      <protection/>
    </xf>
    <xf numFmtId="0" fontId="37" fillId="6" borderId="32" xfId="494" applyNumberFormat="1" applyFont="1" applyFill="1" applyBorder="1" applyAlignment="1" applyProtection="1">
      <alignment horizontal="center" vertical="center" wrapText="1"/>
      <protection locked="0"/>
    </xf>
    <xf numFmtId="0" fontId="37" fillId="24" borderId="33" xfId="488" applyFont="1" applyFill="1" applyBorder="1" applyAlignment="1" applyProtection="1">
      <alignment horizontal="center" vertical="center" wrapText="1"/>
      <protection/>
    </xf>
    <xf numFmtId="49" fontId="37" fillId="6" borderId="26" xfId="48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488" applyFont="1" applyFill="1" applyBorder="1" applyAlignment="1" applyProtection="1">
      <alignment vertical="center" wrapText="1"/>
      <protection/>
    </xf>
    <xf numFmtId="0" fontId="37" fillId="24" borderId="23" xfId="489" applyFont="1" applyFill="1" applyBorder="1" applyAlignment="1" applyProtection="1">
      <alignment horizontal="center" vertical="center" wrapText="1"/>
      <protection/>
    </xf>
    <xf numFmtId="49" fontId="37" fillId="22" borderId="34" xfId="494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489" applyFont="1" applyFill="1" applyBorder="1" applyAlignment="1" applyProtection="1">
      <alignment horizontal="center" vertical="center" wrapText="1"/>
      <protection/>
    </xf>
    <xf numFmtId="0" fontId="37" fillId="24" borderId="36" xfId="489" applyFont="1" applyFill="1" applyBorder="1" applyAlignment="1" applyProtection="1">
      <alignment horizontal="center" vertical="center" wrapText="1"/>
      <protection/>
    </xf>
    <xf numFmtId="49" fontId="37" fillId="22" borderId="37" xfId="494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494" applyNumberFormat="1" applyFont="1" applyFill="1" applyBorder="1" applyAlignment="1" applyProtection="1">
      <alignment horizontal="left" vertical="center" wrapText="1"/>
      <protection/>
    </xf>
    <xf numFmtId="49" fontId="37" fillId="24" borderId="16" xfId="494" applyNumberFormat="1" applyFont="1" applyFill="1" applyBorder="1" applyAlignment="1" applyProtection="1">
      <alignment horizontal="center" vertical="center" wrapText="1"/>
      <protection/>
    </xf>
    <xf numFmtId="49" fontId="37" fillId="24" borderId="25" xfId="494" applyNumberFormat="1" applyFont="1" applyFill="1" applyBorder="1" applyAlignment="1" applyProtection="1">
      <alignment horizontal="center" vertical="center" wrapText="1"/>
      <protection/>
    </xf>
    <xf numFmtId="49" fontId="37" fillId="24" borderId="12" xfId="494" applyNumberFormat="1" applyFont="1" applyFill="1" applyBorder="1" applyAlignment="1" applyProtection="1">
      <alignment horizontal="center" vertical="center" wrapText="1"/>
      <protection/>
    </xf>
    <xf numFmtId="49" fontId="37" fillId="24" borderId="0" xfId="494" applyNumberFormat="1" applyFont="1" applyFill="1" applyBorder="1" applyAlignment="1" applyProtection="1">
      <alignment horizontal="center" vertical="center" wrapText="1"/>
      <protection/>
    </xf>
    <xf numFmtId="49" fontId="37" fillId="22" borderId="32" xfId="494" applyNumberFormat="1" applyFont="1" applyFill="1" applyBorder="1" applyAlignment="1" applyProtection="1">
      <alignment horizontal="center" vertical="center" wrapText="1"/>
      <protection locked="0"/>
    </xf>
    <xf numFmtId="49" fontId="37" fillId="24" borderId="33" xfId="494" applyNumberFormat="1" applyFont="1" applyFill="1" applyBorder="1" applyAlignment="1" applyProtection="1">
      <alignment horizontal="center" vertical="center" wrapText="1"/>
      <protection/>
    </xf>
    <xf numFmtId="49" fontId="45" fillId="22" borderId="26" xfId="494" applyNumberFormat="1" applyFont="1" applyFill="1" applyBorder="1" applyAlignment="1" applyProtection="1">
      <alignment horizontal="center" vertical="center" wrapText="1"/>
      <protection locked="0"/>
    </xf>
    <xf numFmtId="0" fontId="37" fillId="24" borderId="38" xfId="489" applyFont="1" applyFill="1" applyBorder="1" applyAlignment="1" applyProtection="1">
      <alignment vertical="center" wrapText="1"/>
      <protection/>
    </xf>
    <xf numFmtId="0" fontId="37" fillId="24" borderId="39" xfId="489" applyFont="1" applyFill="1" applyBorder="1" applyAlignment="1" applyProtection="1">
      <alignment vertical="center" wrapText="1"/>
      <protection/>
    </xf>
    <xf numFmtId="0" fontId="37" fillId="24" borderId="39" xfId="489" applyFont="1" applyFill="1" applyBorder="1" applyAlignment="1" applyProtection="1">
      <alignment horizontal="center" vertical="center" wrapText="1"/>
      <protection/>
    </xf>
    <xf numFmtId="0" fontId="37" fillId="24" borderId="40" xfId="488" applyFont="1" applyFill="1" applyBorder="1" applyAlignment="1" applyProtection="1">
      <alignment vertical="center" wrapText="1"/>
      <protection/>
    </xf>
    <xf numFmtId="0" fontId="37" fillId="0" borderId="0" xfId="488" applyFont="1" applyFill="1" applyAlignment="1" applyProtection="1">
      <alignment horizontal="center" vertical="center" wrapText="1"/>
      <protection/>
    </xf>
    <xf numFmtId="0" fontId="37" fillId="0" borderId="0" xfId="488" applyFont="1" applyAlignment="1" applyProtection="1">
      <alignment horizontal="center" vertical="center" wrapText="1"/>
      <protection/>
    </xf>
    <xf numFmtId="49" fontId="37" fillId="0" borderId="0" xfId="487" applyFont="1" applyBorder="1" applyProtection="1">
      <alignment vertical="top"/>
      <protection/>
    </xf>
    <xf numFmtId="49" fontId="37" fillId="0" borderId="0" xfId="487" applyFont="1" applyBorder="1" applyAlignment="1" applyProtection="1">
      <alignment horizontal="center" vertical="top"/>
      <protection/>
    </xf>
    <xf numFmtId="49" fontId="35" fillId="0" borderId="0" xfId="487" applyFont="1" applyBorder="1" applyProtection="1">
      <alignment vertical="top"/>
      <protection/>
    </xf>
    <xf numFmtId="0" fontId="37" fillId="0" borderId="0" xfId="492" applyFont="1" applyAlignment="1" applyProtection="1">
      <alignment horizontal="center" vertical="center"/>
      <protection/>
    </xf>
    <xf numFmtId="49" fontId="35" fillId="24" borderId="41" xfId="487" applyFont="1" applyFill="1" applyBorder="1" applyAlignment="1" applyProtection="1">
      <alignment horizontal="center" vertical="center"/>
      <protection/>
    </xf>
    <xf numFmtId="49" fontId="35" fillId="24" borderId="42" xfId="487" applyFont="1" applyFill="1" applyBorder="1" applyAlignment="1" applyProtection="1">
      <alignment horizontal="center" vertical="center"/>
      <protection/>
    </xf>
    <xf numFmtId="49" fontId="35" fillId="24" borderId="43" xfId="487" applyFont="1" applyFill="1" applyBorder="1" applyAlignment="1" applyProtection="1">
      <alignment horizontal="center" vertical="center"/>
      <protection/>
    </xf>
    <xf numFmtId="0" fontId="37" fillId="7" borderId="23" xfId="0" applyFont="1" applyFill="1" applyBorder="1" applyAlignment="1" applyProtection="1">
      <alignment horizontal="center" vertical="center"/>
      <protection/>
    </xf>
    <xf numFmtId="0" fontId="37" fillId="7" borderId="44" xfId="0" applyNumberFormat="1" applyFont="1" applyFill="1" applyBorder="1" applyAlignment="1" applyProtection="1">
      <alignment horizontal="left" vertical="center" wrapText="1"/>
      <protection/>
    </xf>
    <xf numFmtId="0" fontId="42" fillId="20" borderId="24" xfId="368" applyNumberFormat="1" applyFont="1" applyFill="1" applyBorder="1" applyAlignment="1" applyProtection="1">
      <alignment horizontal="center" vertical="center"/>
      <protection/>
    </xf>
    <xf numFmtId="0" fontId="37" fillId="24" borderId="35" xfId="0" applyFont="1" applyFill="1" applyBorder="1" applyAlignment="1" applyProtection="1">
      <alignment horizontal="center" vertical="center"/>
      <protection/>
    </xf>
    <xf numFmtId="0" fontId="37" fillId="24" borderId="12" xfId="0" applyNumberFormat="1" applyFont="1" applyFill="1" applyBorder="1" applyAlignment="1" applyProtection="1">
      <alignment horizontal="left" vertical="center" wrapText="1"/>
      <protection/>
    </xf>
    <xf numFmtId="0" fontId="42" fillId="20" borderId="32" xfId="368" applyNumberFormat="1" applyFont="1" applyFill="1" applyBorder="1" applyAlignment="1" applyProtection="1">
      <alignment horizontal="center" vertical="center"/>
      <protection/>
    </xf>
    <xf numFmtId="0" fontId="37" fillId="7" borderId="35" xfId="0" applyFont="1" applyFill="1" applyBorder="1" applyAlignment="1" applyProtection="1">
      <alignment horizontal="center" vertical="center"/>
      <protection/>
    </xf>
    <xf numFmtId="0" fontId="37" fillId="7" borderId="12" xfId="0" applyNumberFormat="1" applyFont="1" applyFill="1" applyBorder="1" applyAlignment="1" applyProtection="1">
      <alignment horizontal="left" vertical="center" wrapText="1"/>
      <protection/>
    </xf>
    <xf numFmtId="0" fontId="37" fillId="7" borderId="25" xfId="0" applyFont="1" applyFill="1" applyBorder="1" applyAlignment="1" applyProtection="1">
      <alignment horizontal="center" vertical="center"/>
      <protection/>
    </xf>
    <xf numFmtId="0" fontId="37" fillId="7" borderId="33" xfId="0" applyNumberFormat="1" applyFont="1" applyFill="1" applyBorder="1" applyAlignment="1" applyProtection="1">
      <alignment horizontal="left" vertical="center" wrapText="1"/>
      <protection/>
    </xf>
    <xf numFmtId="0" fontId="42" fillId="20" borderId="26" xfId="368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49" fontId="37" fillId="0" borderId="0" xfId="487" applyBorder="1" applyProtection="1">
      <alignment vertical="top"/>
      <protection/>
    </xf>
    <xf numFmtId="0" fontId="37" fillId="24" borderId="13" xfId="0" applyFont="1" applyFill="1" applyBorder="1" applyAlignment="1" applyProtection="1">
      <alignment/>
      <protection/>
    </xf>
    <xf numFmtId="0" fontId="37" fillId="24" borderId="14" xfId="0" applyFont="1" applyFill="1" applyBorder="1" applyAlignment="1" applyProtection="1">
      <alignment/>
      <protection/>
    </xf>
    <xf numFmtId="0" fontId="37" fillId="24" borderId="15" xfId="0" applyFont="1" applyFill="1" applyBorder="1" applyAlignment="1" applyProtection="1">
      <alignment/>
      <protection/>
    </xf>
    <xf numFmtId="0" fontId="37" fillId="24" borderId="16" xfId="0" applyFont="1" applyFill="1" applyBorder="1" applyAlignment="1" applyProtection="1">
      <alignment/>
      <protection/>
    </xf>
    <xf numFmtId="0" fontId="35" fillId="24" borderId="0" xfId="0" applyFont="1" applyFill="1" applyBorder="1" applyAlignment="1" applyProtection="1">
      <alignment horizontal="center" wrapText="1"/>
      <protection/>
    </xf>
    <xf numFmtId="0" fontId="42" fillId="24" borderId="0" xfId="368" applyNumberFormat="1" applyFont="1" applyFill="1" applyBorder="1" applyAlignment="1" applyProtection="1">
      <alignment/>
      <protection/>
    </xf>
    <xf numFmtId="0" fontId="35" fillId="24" borderId="17" xfId="0" applyFont="1" applyFill="1" applyBorder="1" applyAlignment="1" applyProtection="1">
      <alignment horizontal="center" wrapText="1"/>
      <protection/>
    </xf>
    <xf numFmtId="0" fontId="35" fillId="24" borderId="17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Alignment="1" applyProtection="1">
      <alignment wrapText="1"/>
      <protection/>
    </xf>
    <xf numFmtId="0" fontId="37" fillId="24" borderId="16" xfId="0" applyFont="1" applyFill="1" applyBorder="1" applyAlignment="1" applyProtection="1">
      <alignment wrapText="1"/>
      <protection/>
    </xf>
    <xf numFmtId="0" fontId="35" fillId="7" borderId="12" xfId="0" applyFont="1" applyFill="1" applyBorder="1" applyAlignment="1" applyProtection="1">
      <alignment horizontal="center" vertical="center" wrapText="1"/>
      <protection/>
    </xf>
    <xf numFmtId="0" fontId="35" fillId="24" borderId="17" xfId="0" applyFont="1" applyFill="1" applyBorder="1" applyAlignment="1" applyProtection="1">
      <alignment wrapText="1"/>
      <protection/>
    </xf>
    <xf numFmtId="0" fontId="35" fillId="0" borderId="0" xfId="0" applyFont="1" applyAlignment="1" applyProtection="1">
      <alignment wrapText="1"/>
      <protection/>
    </xf>
    <xf numFmtId="0" fontId="46" fillId="24" borderId="0" xfId="0" applyFont="1" applyFill="1" applyBorder="1" applyAlignment="1" applyProtection="1">
      <alignment horizontal="center" wrapText="1"/>
      <protection/>
    </xf>
    <xf numFmtId="0" fontId="47" fillId="0" borderId="0" xfId="493" applyFont="1" applyProtection="1">
      <alignment/>
      <protection/>
    </xf>
    <xf numFmtId="0" fontId="47" fillId="24" borderId="16" xfId="493" applyFont="1" applyFill="1" applyBorder="1" applyProtection="1">
      <alignment/>
      <protection/>
    </xf>
    <xf numFmtId="0" fontId="48" fillId="0" borderId="41" xfId="493" applyFont="1" applyBorder="1" applyAlignment="1" applyProtection="1">
      <alignment horizontal="center" vertical="center" wrapText="1"/>
      <protection/>
    </xf>
    <xf numFmtId="0" fontId="48" fillId="0" borderId="45" xfId="493" applyFont="1" applyBorder="1" applyAlignment="1" applyProtection="1">
      <alignment horizontal="center" vertical="center" wrapText="1"/>
      <protection/>
    </xf>
    <xf numFmtId="0" fontId="35" fillId="24" borderId="44" xfId="486" applyFont="1" applyFill="1" applyBorder="1" applyAlignment="1" applyProtection="1">
      <alignment horizontal="center" vertical="center" wrapText="1"/>
      <protection/>
    </xf>
    <xf numFmtId="0" fontId="35" fillId="24" borderId="44" xfId="486" applyFont="1" applyFill="1" applyBorder="1" applyAlignment="1" applyProtection="1">
      <alignment horizontal="center" vertical="center" wrapText="1"/>
      <protection/>
    </xf>
    <xf numFmtId="0" fontId="35" fillId="24" borderId="42" xfId="472" applyFont="1" applyFill="1" applyBorder="1" applyAlignment="1" applyProtection="1">
      <alignment horizontal="center" vertical="center" wrapText="1"/>
      <protection/>
    </xf>
    <xf numFmtId="0" fontId="35" fillId="24" borderId="43" xfId="472" applyFont="1" applyFill="1" applyBorder="1" applyAlignment="1" applyProtection="1">
      <alignment horizontal="center" vertical="center" wrapText="1"/>
      <protection/>
    </xf>
    <xf numFmtId="0" fontId="35" fillId="24" borderId="46" xfId="486" applyFont="1" applyFill="1" applyBorder="1" applyAlignment="1" applyProtection="1">
      <alignment horizontal="center" vertical="center" wrapText="1"/>
      <protection/>
    </xf>
    <xf numFmtId="0" fontId="35" fillId="24" borderId="12" xfId="486" applyFont="1" applyFill="1" applyBorder="1" applyAlignment="1" applyProtection="1">
      <alignment horizontal="center" vertical="center" wrapText="1"/>
      <protection/>
    </xf>
    <xf numFmtId="0" fontId="35" fillId="24" borderId="47" xfId="486" applyFont="1" applyFill="1" applyBorder="1" applyAlignment="1" applyProtection="1">
      <alignment horizontal="center" vertical="center" wrapText="1"/>
      <protection/>
    </xf>
    <xf numFmtId="0" fontId="35" fillId="24" borderId="46" xfId="486" applyFont="1" applyFill="1" applyBorder="1" applyAlignment="1" applyProtection="1">
      <alignment horizontal="center" vertical="center" wrapText="1"/>
      <protection/>
    </xf>
    <xf numFmtId="0" fontId="35" fillId="0" borderId="46" xfId="486" applyFont="1" applyFill="1" applyBorder="1" applyAlignment="1" applyProtection="1">
      <alignment horizontal="center" vertical="center" wrapText="1"/>
      <protection/>
    </xf>
    <xf numFmtId="0" fontId="35" fillId="0" borderId="13" xfId="486" applyFont="1" applyFill="1" applyBorder="1" applyAlignment="1" applyProtection="1">
      <alignment horizontal="center" vertical="center" wrapText="1"/>
      <protection/>
    </xf>
    <xf numFmtId="0" fontId="49" fillId="0" borderId="20" xfId="493" applyFont="1" applyBorder="1" applyAlignment="1" applyProtection="1">
      <alignment horizontal="center"/>
      <protection/>
    </xf>
    <xf numFmtId="0" fontId="49" fillId="0" borderId="48" xfId="493" applyFont="1" applyBorder="1" applyAlignment="1" applyProtection="1">
      <alignment horizontal="center"/>
      <protection/>
    </xf>
    <xf numFmtId="0" fontId="49" fillId="0" borderId="48" xfId="493" applyFont="1" applyBorder="1" applyAlignment="1" applyProtection="1">
      <alignment horizontal="center"/>
      <protection/>
    </xf>
    <xf numFmtId="0" fontId="49" fillId="0" borderId="21" xfId="493" applyFont="1" applyBorder="1" applyAlignment="1" applyProtection="1">
      <alignment horizontal="center"/>
      <protection/>
    </xf>
    <xf numFmtId="0" fontId="48" fillId="0" borderId="29" xfId="493" applyFont="1" applyBorder="1" applyAlignment="1" applyProtection="1">
      <alignment horizontal="center"/>
      <protection/>
    </xf>
    <xf numFmtId="0" fontId="37" fillId="24" borderId="38" xfId="491" applyFont="1" applyFill="1" applyBorder="1" applyAlignment="1" applyProtection="1">
      <alignment horizontal="left" vertical="center" wrapText="1"/>
      <protection/>
    </xf>
    <xf numFmtId="0" fontId="37" fillId="24" borderId="30" xfId="491" applyFont="1" applyFill="1" applyBorder="1" applyAlignment="1" applyProtection="1">
      <alignment vertical="center" wrapText="1"/>
      <protection/>
    </xf>
    <xf numFmtId="2" fontId="47" fillId="22" borderId="30" xfId="493" applyNumberFormat="1" applyFont="1" applyFill="1" applyBorder="1" applyAlignment="1" applyProtection="1">
      <alignment vertical="center"/>
      <protection locked="0"/>
    </xf>
    <xf numFmtId="2" fontId="47" fillId="22" borderId="38" xfId="493" applyNumberFormat="1" applyFont="1" applyFill="1" applyBorder="1" applyAlignment="1" applyProtection="1">
      <alignment vertical="center"/>
      <protection locked="0"/>
    </xf>
    <xf numFmtId="14" fontId="37" fillId="22" borderId="30" xfId="472" applyNumberFormat="1" applyFont="1" applyFill="1" applyBorder="1" applyAlignment="1" applyProtection="1">
      <alignment vertical="center" wrapText="1"/>
      <protection locked="0"/>
    </xf>
    <xf numFmtId="49" fontId="37" fillId="22" borderId="30" xfId="472" applyNumberFormat="1" applyFont="1" applyFill="1" applyBorder="1" applyAlignment="1" applyProtection="1">
      <alignment vertical="center" wrapText="1" shrinkToFit="1" readingOrder="1"/>
      <protection locked="0"/>
    </xf>
    <xf numFmtId="49" fontId="37" fillId="22" borderId="30" xfId="472" applyNumberFormat="1" applyFont="1" applyFill="1" applyBorder="1" applyAlignment="1" applyProtection="1">
      <alignment vertical="center" wrapText="1"/>
      <protection locked="0"/>
    </xf>
    <xf numFmtId="49" fontId="37" fillId="22" borderId="31" xfId="472" applyNumberFormat="1" applyFont="1" applyFill="1" applyBorder="1" applyAlignment="1" applyProtection="1">
      <alignment vertical="center" wrapText="1"/>
      <protection locked="0"/>
    </xf>
    <xf numFmtId="49" fontId="48" fillId="0" borderId="35" xfId="493" applyNumberFormat="1" applyFont="1" applyBorder="1" applyAlignment="1" applyProtection="1">
      <alignment horizontal="center"/>
      <protection/>
    </xf>
    <xf numFmtId="0" fontId="37" fillId="24" borderId="36" xfId="491" applyFont="1" applyFill="1" applyBorder="1" applyAlignment="1" applyProtection="1">
      <alignment horizontal="left" vertical="center" wrapText="1"/>
      <protection/>
    </xf>
    <xf numFmtId="0" fontId="37" fillId="24" borderId="12" xfId="491" applyFont="1" applyFill="1" applyBorder="1" applyAlignment="1" applyProtection="1">
      <alignment horizontal="center" vertical="center" wrapText="1"/>
      <protection/>
    </xf>
    <xf numFmtId="2" fontId="47" fillId="22" borderId="12" xfId="493" applyNumberFormat="1" applyFont="1" applyFill="1" applyBorder="1" applyAlignment="1" applyProtection="1">
      <alignment vertical="center"/>
      <protection locked="0"/>
    </xf>
    <xf numFmtId="2" fontId="47" fillId="22" borderId="47" xfId="493" applyNumberFormat="1" applyFont="1" applyFill="1" applyBorder="1" applyAlignment="1" applyProtection="1">
      <alignment vertical="center"/>
      <protection locked="0"/>
    </xf>
    <xf numFmtId="14" fontId="37" fillId="22" borderId="12" xfId="472" applyNumberFormat="1" applyFont="1" applyFill="1" applyBorder="1" applyAlignment="1" applyProtection="1">
      <alignment vertical="center" wrapText="1"/>
      <protection locked="0"/>
    </xf>
    <xf numFmtId="49" fontId="37" fillId="22" borderId="12" xfId="472" applyNumberFormat="1" applyFont="1" applyFill="1" applyBorder="1" applyAlignment="1" applyProtection="1">
      <alignment vertical="center" wrapText="1" shrinkToFit="1" readingOrder="1"/>
      <protection locked="0"/>
    </xf>
    <xf numFmtId="49" fontId="37" fillId="22" borderId="12" xfId="472" applyNumberFormat="1" applyFont="1" applyFill="1" applyBorder="1" applyAlignment="1" applyProtection="1">
      <alignment vertical="center" wrapText="1"/>
      <protection locked="0"/>
    </xf>
    <xf numFmtId="49" fontId="37" fillId="22" borderId="32" xfId="472" applyNumberFormat="1" applyFont="1" applyFill="1" applyBorder="1" applyAlignment="1" applyProtection="1">
      <alignment vertical="center" wrapText="1"/>
      <protection locked="0"/>
    </xf>
    <xf numFmtId="0" fontId="37" fillId="24" borderId="36" xfId="491" applyFont="1" applyFill="1" applyBorder="1" applyAlignment="1" applyProtection="1">
      <alignment horizontal="left" vertical="center" wrapText="1" indent="2"/>
      <protection/>
    </xf>
    <xf numFmtId="0" fontId="43" fillId="24" borderId="16" xfId="493" applyFont="1" applyFill="1" applyBorder="1" applyProtection="1">
      <alignment/>
      <protection/>
    </xf>
    <xf numFmtId="0" fontId="47" fillId="25" borderId="49" xfId="493" applyFont="1" applyFill="1" applyBorder="1" applyProtection="1">
      <alignment/>
      <protection/>
    </xf>
    <xf numFmtId="0" fontId="42" fillId="25" borderId="50" xfId="368" applyNumberFormat="1" applyFont="1" applyFill="1" applyBorder="1" applyAlignment="1" applyProtection="1">
      <alignment horizontal="left" vertical="center" indent="1"/>
      <protection/>
    </xf>
    <xf numFmtId="0" fontId="47" fillId="25" borderId="50" xfId="493" applyFont="1" applyFill="1" applyBorder="1" applyProtection="1">
      <alignment/>
      <protection/>
    </xf>
    <xf numFmtId="0" fontId="47" fillId="25" borderId="51" xfId="493" applyFont="1" applyFill="1" applyBorder="1" applyProtection="1">
      <alignment/>
      <protection/>
    </xf>
    <xf numFmtId="0" fontId="37" fillId="24" borderId="38" xfId="0" applyFont="1" applyFill="1" applyBorder="1" applyAlignment="1" applyProtection="1">
      <alignment/>
      <protection/>
    </xf>
    <xf numFmtId="0" fontId="37" fillId="24" borderId="39" xfId="0" applyFont="1" applyFill="1" applyBorder="1" applyAlignment="1" applyProtection="1">
      <alignment/>
      <protection/>
    </xf>
    <xf numFmtId="0" fontId="37" fillId="24" borderId="40" xfId="0" applyFont="1" applyFill="1" applyBorder="1" applyAlignment="1" applyProtection="1">
      <alignment/>
      <protection/>
    </xf>
    <xf numFmtId="0" fontId="30" fillId="0" borderId="16" xfId="368" applyNumberFormat="1" applyFont="1" applyFill="1" applyBorder="1" applyAlignment="1" applyProtection="1">
      <alignment/>
      <protection/>
    </xf>
    <xf numFmtId="49" fontId="35" fillId="0" borderId="35" xfId="472" applyNumberFormat="1" applyFont="1" applyBorder="1" applyAlignment="1" applyProtection="1">
      <alignment horizontal="center" vertical="center" wrapText="1"/>
      <protection/>
    </xf>
    <xf numFmtId="49" fontId="37" fillId="6" borderId="12" xfId="472" applyNumberFormat="1" applyFont="1" applyFill="1" applyBorder="1" applyAlignment="1" applyProtection="1">
      <alignment vertical="center" wrapText="1"/>
      <protection locked="0"/>
    </xf>
    <xf numFmtId="49" fontId="37" fillId="22" borderId="0" xfId="472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horizontal="center" wrapText="1"/>
      <protection/>
    </xf>
    <xf numFmtId="0" fontId="35" fillId="24" borderId="17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right" vertical="top"/>
      <protection/>
    </xf>
    <xf numFmtId="0" fontId="37" fillId="24" borderId="16" xfId="0" applyFont="1" applyFill="1" applyBorder="1" applyAlignment="1" applyProtection="1">
      <alignment horizontal="right" vertical="top"/>
      <protection/>
    </xf>
    <xf numFmtId="49" fontId="35" fillId="24" borderId="41" xfId="472" applyNumberFormat="1" applyFont="1" applyFill="1" applyBorder="1" applyAlignment="1" applyProtection="1">
      <alignment horizontal="center" vertical="center" wrapText="1"/>
      <protection/>
    </xf>
    <xf numFmtId="0" fontId="35" fillId="24" borderId="42" xfId="472" applyFont="1" applyFill="1" applyBorder="1" applyAlignment="1" applyProtection="1">
      <alignment horizontal="center" vertical="center" wrapText="1"/>
      <protection/>
    </xf>
    <xf numFmtId="0" fontId="35" fillId="24" borderId="43" xfId="472" applyFont="1" applyFill="1" applyBorder="1" applyAlignment="1" applyProtection="1">
      <alignment horizontal="center" vertical="center" wrapText="1"/>
      <protection/>
    </xf>
    <xf numFmtId="0" fontId="37" fillId="24" borderId="17" xfId="0" applyFont="1" applyFill="1" applyBorder="1" applyAlignment="1" applyProtection="1">
      <alignment/>
      <protection/>
    </xf>
    <xf numFmtId="49" fontId="49" fillId="0" borderId="20" xfId="472" applyNumberFormat="1" applyFont="1" applyFill="1" applyBorder="1" applyAlignment="1" applyProtection="1">
      <alignment horizontal="center" vertical="center" wrapText="1"/>
      <protection/>
    </xf>
    <xf numFmtId="0" fontId="49" fillId="0" borderId="48" xfId="472" applyFont="1" applyFill="1" applyBorder="1" applyAlignment="1" applyProtection="1">
      <alignment horizontal="center" vertical="center" wrapText="1"/>
      <protection/>
    </xf>
    <xf numFmtId="0" fontId="49" fillId="0" borderId="21" xfId="472" applyFont="1" applyFill="1" applyBorder="1" applyAlignment="1" applyProtection="1">
      <alignment horizontal="center" vertical="center" wrapText="1"/>
      <protection/>
    </xf>
    <xf numFmtId="49" fontId="35" fillId="24" borderId="29" xfId="472" applyNumberFormat="1" applyFont="1" applyFill="1" applyBorder="1" applyAlignment="1" applyProtection="1">
      <alignment horizontal="center" vertical="center" wrapText="1"/>
      <protection/>
    </xf>
    <xf numFmtId="0" fontId="35" fillId="0" borderId="40" xfId="472" applyFont="1" applyBorder="1" applyAlignment="1" applyProtection="1">
      <alignment vertical="center" wrapText="1"/>
      <protection/>
    </xf>
    <xf numFmtId="0" fontId="37" fillId="0" borderId="40" xfId="472" applyFont="1" applyBorder="1" applyAlignment="1" applyProtection="1">
      <alignment horizontal="center" vertical="center" wrapText="1"/>
      <protection/>
    </xf>
    <xf numFmtId="2" fontId="35" fillId="4" borderId="31" xfId="472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/>
      <protection/>
    </xf>
    <xf numFmtId="0" fontId="37" fillId="0" borderId="40" xfId="472" applyFont="1" applyBorder="1" applyAlignment="1" applyProtection="1">
      <alignment horizontal="left" vertical="center" wrapText="1" indent="1"/>
      <protection/>
    </xf>
    <xf numFmtId="2" fontId="35" fillId="22" borderId="32" xfId="472" applyNumberFormat="1" applyFont="1" applyFill="1" applyBorder="1" applyAlignment="1" applyProtection="1">
      <alignment horizontal="center" vertical="center" wrapText="1"/>
      <protection locked="0"/>
    </xf>
    <xf numFmtId="49" fontId="35" fillId="24" borderId="35" xfId="472" applyNumberFormat="1" applyFont="1" applyFill="1" applyBorder="1" applyAlignment="1" applyProtection="1">
      <alignment horizontal="center" vertical="center" wrapText="1"/>
      <protection/>
    </xf>
    <xf numFmtId="0" fontId="35" fillId="0" borderId="12" xfId="472" applyFont="1" applyBorder="1" applyAlignment="1" applyProtection="1">
      <alignment vertical="center" wrapText="1"/>
      <protection/>
    </xf>
    <xf numFmtId="0" fontId="37" fillId="0" borderId="36" xfId="472" applyFont="1" applyBorder="1" applyAlignment="1" applyProtection="1">
      <alignment horizontal="center" vertical="center" wrapText="1"/>
      <protection/>
    </xf>
    <xf numFmtId="49" fontId="35" fillId="24" borderId="25" xfId="472" applyNumberFormat="1" applyFont="1" applyFill="1" applyBorder="1" applyAlignment="1" applyProtection="1">
      <alignment horizontal="center" vertical="center" wrapText="1"/>
      <protection/>
    </xf>
    <xf numFmtId="0" fontId="35" fillId="0" borderId="33" xfId="472" applyFont="1" applyBorder="1" applyAlignment="1" applyProtection="1">
      <alignment horizontal="center" vertical="center" wrapText="1"/>
      <protection/>
    </xf>
    <xf numFmtId="0" fontId="37" fillId="0" borderId="52" xfId="472" applyFont="1" applyBorder="1" applyAlignment="1" applyProtection="1">
      <alignment horizontal="center" vertical="center" wrapText="1"/>
      <protection/>
    </xf>
    <xf numFmtId="2" fontId="35" fillId="22" borderId="26" xfId="472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368" applyNumberFormat="1" applyFont="1" applyFill="1" applyBorder="1" applyAlignment="1" applyProtection="1">
      <alignment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48" xfId="0" applyFont="1" applyFill="1" applyBorder="1" applyAlignment="1" applyProtection="1">
      <alignment horizontal="center" vertical="center" wrapText="1"/>
      <protection/>
    </xf>
    <xf numFmtId="0" fontId="35" fillId="24" borderId="21" xfId="0" applyFont="1" applyFill="1" applyBorder="1" applyAlignment="1" applyProtection="1">
      <alignment horizontal="center" vertical="center" wrapText="1"/>
      <protection/>
    </xf>
    <xf numFmtId="0" fontId="49" fillId="24" borderId="53" xfId="0" applyFont="1" applyFill="1" applyBorder="1" applyAlignment="1" applyProtection="1">
      <alignment horizontal="center" vertical="center" wrapText="1"/>
      <protection/>
    </xf>
    <xf numFmtId="0" fontId="49" fillId="24" borderId="54" xfId="0" applyFont="1" applyFill="1" applyBorder="1" applyAlignment="1" applyProtection="1">
      <alignment horizontal="center" vertical="center" wrapText="1"/>
      <protection/>
    </xf>
    <xf numFmtId="0" fontId="49" fillId="24" borderId="55" xfId="0" applyFont="1" applyFill="1" applyBorder="1" applyAlignment="1" applyProtection="1">
      <alignment horizontal="center" vertical="center" wrapText="1"/>
      <protection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37" fillId="24" borderId="30" xfId="0" applyFont="1" applyFill="1" applyBorder="1" applyAlignment="1" applyProtection="1">
      <alignment vertical="center" wrapText="1"/>
      <protection/>
    </xf>
    <xf numFmtId="175" fontId="37" fillId="22" borderId="31" xfId="0" applyNumberFormat="1" applyFont="1" applyFill="1" applyBorder="1" applyAlignment="1" applyProtection="1">
      <alignment horizontal="center" vertical="center"/>
      <protection locked="0"/>
    </xf>
    <xf numFmtId="0" fontId="37" fillId="24" borderId="12" xfId="0" applyFont="1" applyFill="1" applyBorder="1" applyAlignment="1" applyProtection="1">
      <alignment vertical="center" wrapText="1"/>
      <protection/>
    </xf>
    <xf numFmtId="3" fontId="37" fillId="22" borderId="32" xfId="0" applyNumberFormat="1" applyFont="1" applyFill="1" applyBorder="1" applyAlignment="1" applyProtection="1">
      <alignment horizontal="center" vertical="center"/>
      <protection locked="0"/>
    </xf>
    <xf numFmtId="0" fontId="37" fillId="24" borderId="56" xfId="0" applyFont="1" applyFill="1" applyBorder="1" applyAlignment="1" applyProtection="1">
      <alignment horizontal="center" vertical="center"/>
      <protection/>
    </xf>
    <xf numFmtId="0" fontId="37" fillId="24" borderId="46" xfId="0" applyFont="1" applyFill="1" applyBorder="1" applyAlignment="1" applyProtection="1">
      <alignment vertical="center" wrapText="1"/>
      <protection/>
    </xf>
    <xf numFmtId="3" fontId="37" fillId="22" borderId="57" xfId="0" applyNumberFormat="1" applyFont="1" applyFill="1" applyBorder="1" applyAlignment="1" applyProtection="1">
      <alignment horizontal="center" vertical="center"/>
      <protection locked="0"/>
    </xf>
    <xf numFmtId="0" fontId="37" fillId="24" borderId="25" xfId="0" applyFont="1" applyFill="1" applyBorder="1" applyAlignment="1" applyProtection="1">
      <alignment horizontal="center" vertical="center"/>
      <protection/>
    </xf>
    <xf numFmtId="0" fontId="37" fillId="24" borderId="33" xfId="0" applyFont="1" applyFill="1" applyBorder="1" applyAlignment="1" applyProtection="1">
      <alignment vertical="center" wrapText="1"/>
      <protection/>
    </xf>
    <xf numFmtId="3" fontId="37" fillId="22" borderId="26" xfId="0" applyNumberFormat="1" applyFont="1" applyFill="1" applyBorder="1" applyAlignment="1" applyProtection="1">
      <alignment horizontal="center" vertical="center"/>
      <protection locked="0"/>
    </xf>
    <xf numFmtId="0" fontId="37" fillId="24" borderId="38" xfId="0" applyFont="1" applyFill="1" applyBorder="1" applyAlignment="1" applyProtection="1">
      <alignment horizontal="right" vertical="top"/>
      <protection/>
    </xf>
    <xf numFmtId="0" fontId="37" fillId="24" borderId="39" xfId="0" applyFont="1" applyFill="1" applyBorder="1" applyAlignment="1" applyProtection="1">
      <alignment horizontal="right" vertical="top"/>
      <protection/>
    </xf>
    <xf numFmtId="0" fontId="37" fillId="24" borderId="39" xfId="0" applyFont="1" applyFill="1" applyBorder="1" applyAlignment="1" applyProtection="1">
      <alignment wrapText="1"/>
      <protection/>
    </xf>
    <xf numFmtId="0" fontId="37" fillId="0" borderId="0" xfId="0" applyFont="1" applyBorder="1" applyAlignment="1" applyProtection="1">
      <alignment wrapText="1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39" xfId="0" applyFont="1" applyBorder="1" applyAlignment="1" applyProtection="1">
      <alignment/>
      <protection/>
    </xf>
    <xf numFmtId="0" fontId="37" fillId="24" borderId="0" xfId="0" applyFont="1" applyFill="1" applyBorder="1" applyAlignment="1" applyProtection="1">
      <alignment/>
      <protection/>
    </xf>
    <xf numFmtId="0" fontId="42" fillId="0" borderId="0" xfId="368" applyNumberFormat="1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wrapText="1"/>
      <protection/>
    </xf>
    <xf numFmtId="0" fontId="35" fillId="24" borderId="41" xfId="0" applyFont="1" applyFill="1" applyBorder="1" applyAlignment="1" applyProtection="1">
      <alignment horizontal="center" vertical="center" wrapText="1"/>
      <protection/>
    </xf>
    <xf numFmtId="0" fontId="35" fillId="24" borderId="42" xfId="0" applyFont="1" applyFill="1" applyBorder="1" applyAlignment="1" applyProtection="1">
      <alignment horizontal="center" vertical="center" wrapText="1"/>
      <protection/>
    </xf>
    <xf numFmtId="0" fontId="35" fillId="24" borderId="58" xfId="0" applyFont="1" applyFill="1" applyBorder="1" applyAlignment="1" applyProtection="1">
      <alignment horizontal="center" vertical="center" wrapText="1"/>
      <protection/>
    </xf>
    <xf numFmtId="0" fontId="35" fillId="24" borderId="43" xfId="0" applyFont="1" applyFill="1" applyBorder="1" applyAlignment="1" applyProtection="1">
      <alignment horizontal="center" vertical="center" wrapText="1"/>
      <protection/>
    </xf>
    <xf numFmtId="0" fontId="49" fillId="24" borderId="20" xfId="0" applyFont="1" applyFill="1" applyBorder="1" applyAlignment="1" applyProtection="1">
      <alignment horizontal="center" vertical="center" wrapText="1"/>
      <protection/>
    </xf>
    <xf numFmtId="0" fontId="49" fillId="24" borderId="48" xfId="0" applyFont="1" applyFill="1" applyBorder="1" applyAlignment="1" applyProtection="1">
      <alignment horizontal="center" vertical="center" wrapText="1"/>
      <protection/>
    </xf>
    <xf numFmtId="0" fontId="49" fillId="24" borderId="21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vertical="center" wrapText="1"/>
      <protection/>
    </xf>
    <xf numFmtId="49" fontId="37" fillId="24" borderId="29" xfId="0" applyNumberFormat="1" applyFont="1" applyFill="1" applyBorder="1" applyAlignment="1" applyProtection="1">
      <alignment horizontal="center" vertical="center"/>
      <protection/>
    </xf>
    <xf numFmtId="49" fontId="37" fillId="22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0" borderId="31" xfId="0" applyNumberFormat="1" applyFont="1" applyFill="1" applyBorder="1" applyAlignment="1" applyProtection="1">
      <alignment horizontal="center" vertical="center" wrapText="1" shrinkToFit="1"/>
      <protection/>
    </xf>
    <xf numFmtId="49" fontId="37" fillId="22" borderId="39" xfId="0" applyNumberFormat="1" applyFont="1" applyFill="1" applyBorder="1" applyAlignment="1" applyProtection="1">
      <alignment horizontal="center" vertical="center"/>
      <protection locked="0"/>
    </xf>
    <xf numFmtId="49" fontId="37" fillId="22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6" xfId="0" applyNumberFormat="1" applyFont="1" applyFill="1" applyBorder="1" applyAlignment="1" applyProtection="1">
      <alignment horizontal="center" vertical="center"/>
      <protection/>
    </xf>
    <xf numFmtId="0" fontId="42" fillId="24" borderId="17" xfId="368" applyNumberFormat="1" applyFont="1" applyFill="1" applyBorder="1" applyAlignment="1" applyProtection="1">
      <alignment horizontal="center" vertical="center"/>
      <protection/>
    </xf>
    <xf numFmtId="49" fontId="37" fillId="24" borderId="35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vertical="center" wrapText="1"/>
      <protection/>
    </xf>
    <xf numFmtId="49" fontId="37" fillId="2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0" borderId="32" xfId="0" applyNumberFormat="1" applyFont="1" applyFill="1" applyBorder="1" applyAlignment="1" applyProtection="1">
      <alignment horizontal="center" vertical="center" wrapText="1" shrinkToFit="1"/>
      <protection/>
    </xf>
    <xf numFmtId="49" fontId="37" fillId="22" borderId="59" xfId="0" applyNumberFormat="1" applyFont="1" applyFill="1" applyBorder="1" applyAlignment="1" applyProtection="1">
      <alignment horizontal="center" vertical="center"/>
      <protection locked="0"/>
    </xf>
    <xf numFmtId="49" fontId="37" fillId="0" borderId="60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left" vertical="center" wrapText="1" indent="2"/>
      <protection/>
    </xf>
    <xf numFmtId="49" fontId="37" fillId="22" borderId="47" xfId="0" applyNumberFormat="1" applyFont="1" applyFill="1" applyBorder="1" applyAlignment="1" applyProtection="1">
      <alignment horizontal="center" vertical="center"/>
      <protection locked="0"/>
    </xf>
    <xf numFmtId="49" fontId="37" fillId="0" borderId="32" xfId="0" applyNumberFormat="1" applyFont="1" applyFill="1" applyBorder="1" applyAlignment="1" applyProtection="1">
      <alignment horizontal="center" vertical="center"/>
      <protection/>
    </xf>
    <xf numFmtId="2" fontId="37" fillId="22" borderId="47" xfId="0" applyNumberFormat="1" applyFont="1" applyFill="1" applyBorder="1" applyAlignment="1" applyProtection="1">
      <alignment horizontal="center" vertical="center"/>
      <protection locked="0"/>
    </xf>
    <xf numFmtId="2" fontId="37" fillId="0" borderId="32" xfId="0" applyNumberFormat="1" applyFont="1" applyFill="1" applyBorder="1" applyAlignment="1" applyProtection="1">
      <alignment horizontal="center" vertical="center"/>
      <protection/>
    </xf>
    <xf numFmtId="2" fontId="37" fillId="22" borderId="59" xfId="0" applyNumberFormat="1" applyFont="1" applyFill="1" applyBorder="1" applyAlignment="1" applyProtection="1">
      <alignment horizontal="center" vertical="center"/>
      <protection locked="0"/>
    </xf>
    <xf numFmtId="2" fontId="37" fillId="0" borderId="60" xfId="0" applyNumberFormat="1" applyFont="1" applyFill="1" applyBorder="1" applyAlignment="1" applyProtection="1">
      <alignment horizontal="center" vertical="center"/>
      <protection/>
    </xf>
    <xf numFmtId="2" fontId="37" fillId="0" borderId="36" xfId="0" applyNumberFormat="1" applyFont="1" applyFill="1" applyBorder="1" applyAlignment="1" applyProtection="1">
      <alignment horizontal="center" vertical="center"/>
      <protection/>
    </xf>
    <xf numFmtId="49" fontId="35" fillId="6" borderId="47" xfId="0" applyNumberFormat="1" applyFont="1" applyFill="1" applyBorder="1" applyAlignment="1" applyProtection="1">
      <alignment horizontal="center" vertical="center"/>
      <protection locked="0"/>
    </xf>
    <xf numFmtId="49" fontId="35" fillId="22" borderId="59" xfId="0" applyNumberFormat="1" applyFont="1" applyFill="1" applyBorder="1" applyAlignment="1" applyProtection="1">
      <alignment horizontal="center" vertical="center"/>
      <protection locked="0"/>
    </xf>
    <xf numFmtId="4" fontId="37" fillId="4" borderId="47" xfId="0" applyNumberFormat="1" applyFont="1" applyFill="1" applyBorder="1" applyAlignment="1" applyProtection="1">
      <alignment horizontal="center" vertical="center"/>
      <protection/>
    </xf>
    <xf numFmtId="4" fontId="37" fillId="22" borderId="32" xfId="0" applyNumberFormat="1" applyFont="1" applyFill="1" applyBorder="1" applyAlignment="1" applyProtection="1">
      <alignment horizontal="center" vertical="center"/>
      <protection locked="0"/>
    </xf>
    <xf numFmtId="4" fontId="37" fillId="22" borderId="59" xfId="0" applyNumberFormat="1" applyFont="1" applyFill="1" applyBorder="1" applyAlignment="1" applyProtection="1">
      <alignment horizontal="center" vertical="center"/>
      <protection locked="0"/>
    </xf>
    <xf numFmtId="4" fontId="37" fillId="4" borderId="12" xfId="0" applyNumberFormat="1" applyFont="1" applyFill="1" applyBorder="1" applyAlignment="1" applyProtection="1">
      <alignment horizontal="center" vertical="center"/>
      <protection/>
    </xf>
    <xf numFmtId="4" fontId="37" fillId="0" borderId="36" xfId="0" applyNumberFormat="1" applyFont="1" applyFill="1" applyBorder="1" applyAlignment="1" applyProtection="1">
      <alignment horizontal="center" vertical="center"/>
      <protection/>
    </xf>
    <xf numFmtId="0" fontId="37" fillId="24" borderId="12" xfId="0" applyFont="1" applyFill="1" applyBorder="1" applyAlignment="1" applyProtection="1">
      <alignment horizontal="left" vertical="center" wrapText="1" indent="1"/>
      <protection/>
    </xf>
    <xf numFmtId="4" fontId="37" fillId="22" borderId="6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/>
      <protection/>
    </xf>
    <xf numFmtId="49" fontId="37" fillId="24" borderId="56" xfId="0" applyNumberFormat="1" applyFont="1" applyFill="1" applyBorder="1" applyAlignment="1" applyProtection="1">
      <alignment horizontal="center" vertical="center"/>
      <protection/>
    </xf>
    <xf numFmtId="0" fontId="37" fillId="6" borderId="46" xfId="0" applyFont="1" applyFill="1" applyBorder="1" applyAlignment="1" applyProtection="1">
      <alignment horizontal="left" vertical="center" wrapText="1" indent="1"/>
      <protection locked="0"/>
    </xf>
    <xf numFmtId="4" fontId="37" fillId="4" borderId="13" xfId="0" applyNumberFormat="1" applyFont="1" applyFill="1" applyBorder="1" applyAlignment="1" applyProtection="1">
      <alignment horizontal="center" vertical="center"/>
      <protection/>
    </xf>
    <xf numFmtId="49" fontId="47" fillId="25" borderId="61" xfId="490" applyNumberFormat="1" applyFont="1" applyFill="1" applyBorder="1" applyProtection="1">
      <alignment/>
      <protection/>
    </xf>
    <xf numFmtId="0" fontId="42" fillId="25" borderId="59" xfId="368" applyNumberFormat="1" applyFont="1" applyFill="1" applyBorder="1" applyAlignment="1" applyProtection="1">
      <alignment vertical="center"/>
      <protection/>
    </xf>
    <xf numFmtId="0" fontId="47" fillId="25" borderId="59" xfId="490" applyFont="1" applyFill="1" applyBorder="1" applyAlignment="1" applyProtection="1">
      <alignment horizontal="center"/>
      <protection/>
    </xf>
    <xf numFmtId="0" fontId="47" fillId="25" borderId="37" xfId="490" applyFont="1" applyFill="1" applyBorder="1" applyAlignment="1" applyProtection="1">
      <alignment horizontal="center"/>
      <protection/>
    </xf>
    <xf numFmtId="0" fontId="47" fillId="25" borderId="0" xfId="490" applyFont="1" applyFill="1" applyBorder="1" applyAlignment="1" applyProtection="1">
      <alignment horizontal="center"/>
      <protection/>
    </xf>
    <xf numFmtId="0" fontId="47" fillId="25" borderId="62" xfId="490" applyFont="1" applyFill="1" applyBorder="1" applyAlignment="1" applyProtection="1">
      <alignment horizontal="center"/>
      <protection/>
    </xf>
    <xf numFmtId="49" fontId="37" fillId="0" borderId="35" xfId="0" applyNumberFormat="1" applyFont="1" applyFill="1" applyBorder="1" applyAlignment="1" applyProtection="1">
      <alignment horizontal="center" vertical="center"/>
      <protection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4" fontId="37" fillId="4" borderId="38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4" fontId="37" fillId="22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29" xfId="0" applyNumberFormat="1" applyFont="1" applyFill="1" applyBorder="1" applyAlignment="1" applyProtection="1">
      <alignment horizontal="center" vertical="center"/>
      <protection/>
    </xf>
    <xf numFmtId="0" fontId="35" fillId="0" borderId="46" xfId="0" applyFont="1" applyFill="1" applyBorder="1" applyAlignment="1" applyProtection="1">
      <alignment horizontal="left" vertical="center" wrapText="1"/>
      <protection/>
    </xf>
    <xf numFmtId="4" fontId="37" fillId="4" borderId="60" xfId="0" applyNumberFormat="1" applyFont="1" applyFill="1" applyBorder="1" applyAlignment="1" applyProtection="1">
      <alignment horizontal="center" vertical="center"/>
      <protection/>
    </xf>
    <xf numFmtId="49" fontId="37" fillId="0" borderId="56" xfId="0" applyNumberFormat="1" applyFont="1" applyFill="1" applyBorder="1" applyAlignment="1" applyProtection="1">
      <alignment horizontal="center" vertical="center"/>
      <protection/>
    </xf>
    <xf numFmtId="0" fontId="37" fillId="0" borderId="46" xfId="0" applyFont="1" applyFill="1" applyBorder="1" applyAlignment="1" applyProtection="1">
      <alignment horizontal="left" vertical="center" wrapText="1" indent="1"/>
      <protection/>
    </xf>
    <xf numFmtId="0" fontId="37" fillId="0" borderId="46" xfId="0" applyFont="1" applyFill="1" applyBorder="1" applyAlignment="1" applyProtection="1">
      <alignment horizontal="left" vertical="center" wrapText="1"/>
      <protection/>
    </xf>
    <xf numFmtId="49" fontId="37" fillId="0" borderId="25" xfId="0" applyNumberFormat="1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left" vertical="center" wrapText="1"/>
      <protection/>
    </xf>
    <xf numFmtId="4" fontId="37" fillId="4" borderId="28" xfId="0" applyNumberFormat="1" applyFont="1" applyFill="1" applyBorder="1" applyAlignment="1" applyProtection="1">
      <alignment horizontal="center" vertical="center"/>
      <protection/>
    </xf>
    <xf numFmtId="4" fontId="37" fillId="22" borderId="26" xfId="0" applyNumberFormat="1" applyFont="1" applyFill="1" applyBorder="1" applyAlignment="1" applyProtection="1">
      <alignment horizontal="center" vertical="center"/>
      <protection locked="0"/>
    </xf>
    <xf numFmtId="4" fontId="37" fillId="22" borderId="19" xfId="0" applyNumberFormat="1" applyFont="1" applyFill="1" applyBorder="1" applyAlignment="1" applyProtection="1">
      <alignment horizontal="center" vertical="center"/>
      <protection locked="0"/>
    </xf>
    <xf numFmtId="0" fontId="37" fillId="24" borderId="59" xfId="0" applyFont="1" applyFill="1" applyBorder="1" applyAlignment="1" applyProtection="1">
      <alignment/>
      <protection/>
    </xf>
    <xf numFmtId="0" fontId="42" fillId="24" borderId="39" xfId="368" applyNumberFormat="1" applyFont="1" applyFill="1" applyBorder="1" applyAlignment="1" applyProtection="1">
      <alignment horizontal="center" vertical="center"/>
      <protection/>
    </xf>
    <xf numFmtId="3" fontId="37" fillId="22" borderId="31" xfId="0" applyNumberFormat="1" applyFont="1" applyFill="1" applyBorder="1" applyAlignment="1" applyProtection="1">
      <alignment horizontal="center" vertical="center"/>
      <protection locked="0"/>
    </xf>
    <xf numFmtId="0" fontId="37" fillId="24" borderId="30" xfId="0" applyFont="1" applyFill="1" applyBorder="1" applyAlignment="1" applyProtection="1">
      <alignment horizontal="left" vertical="center" wrapText="1" indent="1"/>
      <protection/>
    </xf>
    <xf numFmtId="0" fontId="43" fillId="24" borderId="16" xfId="0" applyFont="1" applyFill="1" applyBorder="1" applyAlignment="1" applyProtection="1">
      <alignment horizontal="right" vertical="top"/>
      <protection/>
    </xf>
    <xf numFmtId="4" fontId="37" fillId="4" borderId="32" xfId="0" applyNumberFormat="1" applyFont="1" applyFill="1" applyBorder="1" applyAlignment="1" applyProtection="1">
      <alignment horizontal="center" vertical="center"/>
      <protection/>
    </xf>
    <xf numFmtId="0" fontId="37" fillId="24" borderId="61" xfId="0" applyFont="1" applyFill="1" applyBorder="1" applyAlignment="1" applyProtection="1">
      <alignment horizontal="center" vertical="center"/>
      <protection/>
    </xf>
    <xf numFmtId="0" fontId="37" fillId="24" borderId="59" xfId="0" applyFont="1" applyFill="1" applyBorder="1" applyAlignment="1" applyProtection="1">
      <alignment vertical="center" wrapText="1"/>
      <protection/>
    </xf>
    <xf numFmtId="4" fontId="37" fillId="24" borderId="37" xfId="0" applyNumberFormat="1" applyFont="1" applyFill="1" applyBorder="1" applyAlignment="1" applyProtection="1">
      <alignment horizontal="center" vertical="center"/>
      <protection locked="0"/>
    </xf>
    <xf numFmtId="0" fontId="37" fillId="25" borderId="61" xfId="0" applyFont="1" applyFill="1" applyBorder="1" applyAlignment="1" applyProtection="1">
      <alignment horizontal="center" vertical="center"/>
      <protection/>
    </xf>
    <xf numFmtId="0" fontId="42" fillId="25" borderId="59" xfId="368" applyNumberFormat="1" applyFont="1" applyFill="1" applyBorder="1" applyAlignment="1" applyProtection="1">
      <alignment horizontal="left" vertical="center" indent="1"/>
      <protection/>
    </xf>
    <xf numFmtId="4" fontId="37" fillId="25" borderId="37" xfId="0" applyNumberFormat="1" applyFont="1" applyFill="1" applyBorder="1" applyAlignment="1" applyProtection="1">
      <alignment horizontal="center" vertical="center"/>
      <protection locked="0"/>
    </xf>
    <xf numFmtId="0" fontId="37" fillId="24" borderId="53" xfId="0" applyFont="1" applyFill="1" applyBorder="1" applyAlignment="1" applyProtection="1">
      <alignment horizontal="center" vertical="center"/>
      <protection/>
    </xf>
    <xf numFmtId="0" fontId="37" fillId="24" borderId="54" xfId="0" applyFont="1" applyFill="1" applyBorder="1" applyAlignment="1" applyProtection="1">
      <alignment vertical="center" wrapText="1"/>
      <protection/>
    </xf>
    <xf numFmtId="3" fontId="37" fillId="22" borderId="55" xfId="0" applyNumberFormat="1" applyFont="1" applyFill="1" applyBorder="1" applyAlignment="1" applyProtection="1">
      <alignment horizontal="center" vertical="center"/>
      <protection locked="0"/>
    </xf>
    <xf numFmtId="0" fontId="35" fillId="24" borderId="42" xfId="0" applyFont="1" applyFill="1" applyBorder="1" applyAlignment="1" applyProtection="1">
      <alignment horizontal="center" vertical="center" wrapText="1"/>
      <protection/>
    </xf>
    <xf numFmtId="0" fontId="49" fillId="24" borderId="48" xfId="0" applyFont="1" applyFill="1" applyBorder="1" applyAlignment="1" applyProtection="1">
      <alignment horizontal="center" vertical="center" wrapText="1"/>
      <protection/>
    </xf>
    <xf numFmtId="0" fontId="37" fillId="24" borderId="30" xfId="0" applyFont="1" applyFill="1" applyBorder="1" applyAlignment="1" applyProtection="1">
      <alignment horizontal="left" vertical="center" wrapText="1"/>
      <protection/>
    </xf>
    <xf numFmtId="0" fontId="37" fillId="24" borderId="38" xfId="0" applyFont="1" applyFill="1" applyBorder="1" applyAlignment="1" applyProtection="1">
      <alignment horizontal="center" vertical="center" wrapText="1"/>
      <protection/>
    </xf>
    <xf numFmtId="0" fontId="37" fillId="6" borderId="31" xfId="489" applyFont="1" applyFill="1" applyBorder="1" applyAlignment="1" applyProtection="1">
      <alignment horizontal="center" vertical="center" wrapText="1"/>
      <protection locked="0"/>
    </xf>
    <xf numFmtId="0" fontId="37" fillId="0" borderId="17" xfId="489" applyFont="1" applyFill="1" applyBorder="1" applyAlignment="1" applyProtection="1">
      <alignment vertical="center" wrapText="1"/>
      <protection/>
    </xf>
    <xf numFmtId="0" fontId="37" fillId="24" borderId="12" xfId="0" applyFont="1" applyFill="1" applyBorder="1" applyAlignment="1" applyProtection="1">
      <alignment horizontal="left" vertical="center" wrapText="1"/>
      <protection/>
    </xf>
    <xf numFmtId="0" fontId="37" fillId="24" borderId="47" xfId="0" applyFont="1" applyFill="1" applyBorder="1" applyAlignment="1" applyProtection="1">
      <alignment horizontal="center" vertical="center" wrapText="1"/>
      <protection/>
    </xf>
    <xf numFmtId="0" fontId="37" fillId="24" borderId="12" xfId="0" applyFont="1" applyFill="1" applyBorder="1" applyAlignment="1" applyProtection="1">
      <alignment horizontal="left" vertical="center" wrapText="1" indent="1"/>
      <protection/>
    </xf>
    <xf numFmtId="49" fontId="37" fillId="24" borderId="35" xfId="0" applyNumberFormat="1" applyFont="1" applyFill="1" applyBorder="1" applyAlignment="1" applyProtection="1">
      <alignment horizontal="center" vertical="center"/>
      <protection/>
    </xf>
    <xf numFmtId="0" fontId="37" fillId="6" borderId="12" xfId="0" applyFont="1" applyFill="1" applyBorder="1" applyAlignment="1" applyProtection="1">
      <alignment horizontal="left" vertical="center" wrapText="1" indent="2"/>
      <protection locked="0"/>
    </xf>
    <xf numFmtId="4" fontId="37" fillId="22" borderId="57" xfId="0" applyNumberFormat="1" applyFont="1" applyFill="1" applyBorder="1" applyAlignment="1" applyProtection="1">
      <alignment horizontal="center" vertical="center"/>
      <protection locked="0"/>
    </xf>
    <xf numFmtId="0" fontId="37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24" borderId="63" xfId="0" applyFont="1" applyFill="1" applyBorder="1" applyAlignment="1">
      <alignment/>
    </xf>
    <xf numFmtId="0" fontId="37" fillId="24" borderId="13" xfId="0" applyFont="1" applyFill="1" applyBorder="1" applyAlignment="1" applyProtection="1">
      <alignment horizontal="center" vertical="center" wrapText="1"/>
      <protection/>
    </xf>
    <xf numFmtId="49" fontId="37" fillId="22" borderId="57" xfId="0" applyNumberFormat="1" applyFont="1" applyFill="1" applyBorder="1" applyAlignment="1" applyProtection="1">
      <alignment horizontal="center" vertical="center" wrapText="1"/>
      <protection locked="0"/>
    </xf>
    <xf numFmtId="0" fontId="47" fillId="25" borderId="61" xfId="490" applyFont="1" applyFill="1" applyBorder="1" applyProtection="1">
      <alignment/>
      <protection/>
    </xf>
    <xf numFmtId="0" fontId="47" fillId="25" borderId="59" xfId="490" applyFont="1" applyFill="1" applyBorder="1" applyProtection="1">
      <alignment/>
      <protection/>
    </xf>
    <xf numFmtId="4" fontId="37" fillId="22" borderId="31" xfId="0" applyNumberFormat="1" applyFont="1" applyFill="1" applyBorder="1" applyAlignment="1" applyProtection="1">
      <alignment horizontal="center" vertical="center"/>
      <protection locked="0"/>
    </xf>
    <xf numFmtId="0" fontId="37" fillId="24" borderId="12" xfId="0" applyFont="1" applyFill="1" applyBorder="1" applyAlignment="1" applyProtection="1">
      <alignment horizontal="left" vertical="center" wrapText="1" indent="2"/>
      <protection/>
    </xf>
    <xf numFmtId="0" fontId="37" fillId="24" borderId="12" xfId="0" applyFont="1" applyFill="1" applyBorder="1" applyAlignment="1" applyProtection="1">
      <alignment vertical="center" wrapText="1"/>
      <protection/>
    </xf>
    <xf numFmtId="0" fontId="37" fillId="24" borderId="12" xfId="0" applyFont="1" applyFill="1" applyBorder="1" applyAlignment="1" applyProtection="1">
      <alignment horizontal="center" vertical="center" wrapText="1"/>
      <protection/>
    </xf>
    <xf numFmtId="49" fontId="37" fillId="24" borderId="25" xfId="0" applyNumberFormat="1" applyFont="1" applyFill="1" applyBorder="1" applyAlignment="1" applyProtection="1">
      <alignment horizontal="center" vertical="center"/>
      <protection/>
    </xf>
    <xf numFmtId="0" fontId="37" fillId="24" borderId="33" xfId="0" applyFont="1" applyFill="1" applyBorder="1" applyAlignment="1" applyProtection="1">
      <alignment vertical="center" wrapText="1"/>
      <protection/>
    </xf>
    <xf numFmtId="0" fontId="37" fillId="24" borderId="28" xfId="0" applyFont="1" applyFill="1" applyBorder="1" applyAlignment="1" applyProtection="1">
      <alignment horizontal="center" vertical="center" wrapText="1"/>
      <protection/>
    </xf>
    <xf numFmtId="0" fontId="37" fillId="22" borderId="26" xfId="0" applyNumberFormat="1" applyFont="1" applyFill="1" applyBorder="1" applyAlignment="1" applyProtection="1">
      <alignment horizontal="center" vertical="center"/>
      <protection locked="0"/>
    </xf>
    <xf numFmtId="0" fontId="35" fillId="7" borderId="12" xfId="0" applyFont="1" applyFill="1" applyBorder="1" applyAlignment="1" applyProtection="1">
      <alignment horizontal="center" vertical="center"/>
      <protection/>
    </xf>
    <xf numFmtId="0" fontId="35" fillId="20" borderId="64" xfId="0" applyFont="1" applyFill="1" applyBorder="1" applyAlignment="1" applyProtection="1">
      <alignment horizontal="center" vertical="center" wrapText="1"/>
      <protection/>
    </xf>
    <xf numFmtId="0" fontId="43" fillId="24" borderId="16" xfId="0" applyFont="1" applyFill="1" applyBorder="1" applyAlignment="1" applyProtection="1">
      <alignment/>
      <protection/>
    </xf>
    <xf numFmtId="0" fontId="49" fillId="24" borderId="23" xfId="0" applyFont="1" applyFill="1" applyBorder="1" applyAlignment="1" applyProtection="1">
      <alignment horizontal="center" vertical="center" wrapText="1"/>
      <protection/>
    </xf>
    <xf numFmtId="0" fontId="49" fillId="24" borderId="44" xfId="0" applyFont="1" applyFill="1" applyBorder="1" applyAlignment="1" applyProtection="1">
      <alignment horizontal="center" vertical="center" wrapText="1"/>
      <protection/>
    </xf>
    <xf numFmtId="0" fontId="49" fillId="24" borderId="24" xfId="0" applyFont="1" applyFill="1" applyBorder="1" applyAlignment="1" applyProtection="1">
      <alignment horizontal="center" vertical="center" wrapText="1"/>
      <protection/>
    </xf>
    <xf numFmtId="0" fontId="35" fillId="24" borderId="35" xfId="0" applyFont="1" applyFill="1" applyBorder="1" applyAlignment="1" applyProtection="1">
      <alignment horizontal="center" vertical="center" wrapText="1"/>
      <protection/>
    </xf>
    <xf numFmtId="0" fontId="37" fillId="24" borderId="12" xfId="0" applyFont="1" applyFill="1" applyBorder="1" applyAlignment="1" applyProtection="1">
      <alignment wrapText="1"/>
      <protection/>
    </xf>
    <xf numFmtId="0" fontId="37" fillId="22" borderId="31" xfId="0" applyFont="1" applyFill="1" applyBorder="1" applyAlignment="1" applyProtection="1">
      <alignment horizontal="center" vertical="center"/>
      <protection locked="0"/>
    </xf>
    <xf numFmtId="0" fontId="37" fillId="24" borderId="31" xfId="0" applyFont="1" applyFill="1" applyBorder="1" applyAlignment="1" applyProtection="1">
      <alignment horizontal="center" vertical="center"/>
      <protection locked="0"/>
    </xf>
    <xf numFmtId="49" fontId="35" fillId="24" borderId="35" xfId="0" applyNumberFormat="1" applyFont="1" applyFill="1" applyBorder="1" applyAlignment="1" applyProtection="1">
      <alignment horizontal="center" vertical="center" wrapText="1"/>
      <protection/>
    </xf>
    <xf numFmtId="0" fontId="45" fillId="22" borderId="31" xfId="0" applyFont="1" applyFill="1" applyBorder="1" applyAlignment="1" applyProtection="1">
      <alignment horizontal="center" vertical="center"/>
      <protection locked="0"/>
    </xf>
    <xf numFmtId="0" fontId="37" fillId="24" borderId="30" xfId="0" applyFont="1" applyFill="1" applyBorder="1" applyAlignment="1" applyProtection="1">
      <alignment horizontal="left" vertical="center" wrapText="1"/>
      <protection/>
    </xf>
    <xf numFmtId="0" fontId="35" fillId="25" borderId="49" xfId="0" applyFont="1" applyFill="1" applyBorder="1" applyAlignment="1" applyProtection="1">
      <alignment horizontal="center" wrapText="1"/>
      <protection/>
    </xf>
    <xf numFmtId="0" fontId="42" fillId="25" borderId="50" xfId="368" applyNumberFormat="1" applyFont="1" applyFill="1" applyBorder="1" applyAlignment="1" applyProtection="1">
      <alignment horizontal="left" vertical="center" wrapText="1" indent="1"/>
      <protection/>
    </xf>
    <xf numFmtId="0" fontId="37" fillId="25" borderId="51" xfId="0" applyFont="1" applyFill="1" applyBorder="1" applyAlignment="1" applyProtection="1">
      <alignment wrapText="1"/>
      <protection/>
    </xf>
    <xf numFmtId="0" fontId="52" fillId="24" borderId="0" xfId="0" applyFont="1" applyFill="1" applyBorder="1" applyAlignment="1" applyProtection="1">
      <alignment horizontal="left" vertical="center" wrapText="1"/>
      <protection/>
    </xf>
  </cellXfs>
  <cellStyles count="56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 [0]_Факт 2010.JKH.OPEN.INFO.WARM(v0.4) Теплосеть" xfId="246"/>
    <cellStyle name="Currency_irl tel sep5" xfId="247"/>
    <cellStyle name="Euro" xfId="248"/>
    <cellStyle name="Explanatory Text" xfId="249"/>
    <cellStyle name="F2" xfId="250"/>
    <cellStyle name="F3" xfId="251"/>
    <cellStyle name="F4" xfId="252"/>
    <cellStyle name="F5" xfId="253"/>
    <cellStyle name="F6" xfId="254"/>
    <cellStyle name="F7" xfId="255"/>
    <cellStyle name="F8" xfId="256"/>
    <cellStyle name="Good" xfId="257"/>
    <cellStyle name="Heading 1" xfId="258"/>
    <cellStyle name="Heading 2" xfId="259"/>
    <cellStyle name="Heading 3" xfId="260"/>
    <cellStyle name="Heading 4" xfId="261"/>
    <cellStyle name="Input" xfId="262"/>
    <cellStyle name="Linked Cell" xfId="263"/>
    <cellStyle name="Neutral" xfId="264"/>
    <cellStyle name="normal" xfId="265"/>
    <cellStyle name="Normal 2" xfId="266"/>
    <cellStyle name="Normal_ASUS" xfId="267"/>
    <cellStyle name="Normal1" xfId="268"/>
    <cellStyle name="normбlnм_laroux" xfId="269"/>
    <cellStyle name="Note" xfId="270"/>
    <cellStyle name="Output" xfId="271"/>
    <cellStyle name="Price_Body" xfId="272"/>
    <cellStyle name="Style 1" xfId="273"/>
    <cellStyle name="Title" xfId="274"/>
    <cellStyle name="Total" xfId="275"/>
    <cellStyle name="Warning Text" xfId="276"/>
    <cellStyle name="Акцент1" xfId="277"/>
    <cellStyle name="Акцент1 2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1_ТС показатели" xfId="286"/>
    <cellStyle name="Акцент2" xfId="287"/>
    <cellStyle name="Акцент2 2" xfId="288"/>
    <cellStyle name="Акцент2 3" xfId="289"/>
    <cellStyle name="Акцент2 4" xfId="290"/>
    <cellStyle name="Акцент2 5" xfId="291"/>
    <cellStyle name="Акцент2 6" xfId="292"/>
    <cellStyle name="Акцент2 7" xfId="293"/>
    <cellStyle name="Акцент2 8" xfId="294"/>
    <cellStyle name="Акцент2 9" xfId="295"/>
    <cellStyle name="Акцент2_ТС показатели" xfId="296"/>
    <cellStyle name="Акцент3" xfId="297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3_ТС показатели" xfId="306"/>
    <cellStyle name="Акцент4" xfId="307"/>
    <cellStyle name="Акцент4 2" xfId="308"/>
    <cellStyle name="Акцент4 3" xfId="309"/>
    <cellStyle name="Акцент4 4" xfId="310"/>
    <cellStyle name="Акцент4 5" xfId="311"/>
    <cellStyle name="Акцент4 6" xfId="312"/>
    <cellStyle name="Акцент4 7" xfId="313"/>
    <cellStyle name="Акцент4 8" xfId="314"/>
    <cellStyle name="Акцент4 9" xfId="315"/>
    <cellStyle name="Акцент4_ТС показатели" xfId="316"/>
    <cellStyle name="Акцент5" xfId="317"/>
    <cellStyle name="Акцент5 2" xfId="318"/>
    <cellStyle name="Акцент5 3" xfId="319"/>
    <cellStyle name="Акцент5 4" xfId="320"/>
    <cellStyle name="Акцент5 5" xfId="321"/>
    <cellStyle name="Акцент5 6" xfId="322"/>
    <cellStyle name="Акцент5 7" xfId="323"/>
    <cellStyle name="Акцент5 8" xfId="324"/>
    <cellStyle name="Акцент5 9" xfId="325"/>
    <cellStyle name="Акцент5_ТС показатели" xfId="326"/>
    <cellStyle name="Акцент6" xfId="327"/>
    <cellStyle name="Акцент6 2" xfId="328"/>
    <cellStyle name="Акцент6 3" xfId="329"/>
    <cellStyle name="Акцент6 4" xfId="330"/>
    <cellStyle name="Акцент6 5" xfId="331"/>
    <cellStyle name="Акцент6 6" xfId="332"/>
    <cellStyle name="Акцент6 7" xfId="333"/>
    <cellStyle name="Акцент6 8" xfId="334"/>
    <cellStyle name="Акцент6 9" xfId="335"/>
    <cellStyle name="Акцент6_ТС показатели" xfId="336"/>
    <cellStyle name="Беззащитный" xfId="337"/>
    <cellStyle name="Ввод " xfId="338"/>
    <cellStyle name="Ввод  2" xfId="339"/>
    <cellStyle name="Ввод  3" xfId="340"/>
    <cellStyle name="Ввод  4" xfId="341"/>
    <cellStyle name="Ввод  5" xfId="342"/>
    <cellStyle name="Ввод  6" xfId="343"/>
    <cellStyle name="Ввод  7" xfId="344"/>
    <cellStyle name="Ввод  8" xfId="345"/>
    <cellStyle name="Ввод  9" xfId="346"/>
    <cellStyle name="Ввод _ТС показатели" xfId="347"/>
    <cellStyle name="Вывод" xfId="348"/>
    <cellStyle name="Вывод 2" xfId="349"/>
    <cellStyle name="Вывод 3" xfId="350"/>
    <cellStyle name="Вывод 4" xfId="351"/>
    <cellStyle name="Вывод 5" xfId="352"/>
    <cellStyle name="Вывод 6" xfId="353"/>
    <cellStyle name="Вывод 7" xfId="354"/>
    <cellStyle name="Вывод 8" xfId="355"/>
    <cellStyle name="Вывод 9" xfId="356"/>
    <cellStyle name="Вывод_ТС показатели" xfId="357"/>
    <cellStyle name="Вычисление" xfId="358"/>
    <cellStyle name="Вычисление 2" xfId="359"/>
    <cellStyle name="Вычисление 3" xfId="360"/>
    <cellStyle name="Вычисление 4" xfId="361"/>
    <cellStyle name="Вычисление 5" xfId="362"/>
    <cellStyle name="Вычисление 6" xfId="363"/>
    <cellStyle name="Вычисление 7" xfId="364"/>
    <cellStyle name="Вычисление 8" xfId="365"/>
    <cellStyle name="Вычисление 9" xfId="366"/>
    <cellStyle name="Вычисление_ТС показатели" xfId="367"/>
    <cellStyle name="Hyperlink" xfId="368"/>
    <cellStyle name="ДАТА" xfId="369"/>
    <cellStyle name="Currency" xfId="370"/>
    <cellStyle name="Currency [0]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ТС показатели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ТС показатели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ТС показатели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ТС показатели" xfId="411"/>
    <cellStyle name="Заголовок 5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ТС показатели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ТС показатели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ТС показатели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ТС показатели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BALANCE.WARM.2007YEAR(FACT)_Факт 2010.JKH.OPEN.INFO.WARM(v0.4) Теплосеть" xfId="486"/>
    <cellStyle name="Обычный_EE.RGEN.2.73 (17.11.2009)" xfId="487"/>
    <cellStyle name="Обычный_PRIL1.ELECTR_Факт 2010.JKH.OPEN.INFO.WARM(v0.4) Теплосеть" xfId="488"/>
    <cellStyle name="Обычный_ЖКУ_проект3_Факт 2010.JKH.OPEN.INFO.WARM(v0.4) Теплосеть" xfId="489"/>
    <cellStyle name="Обычный_Котёл Сбыты" xfId="490"/>
    <cellStyle name="Обычный_Мониторинг по тарифам ТОWRK_BU_Факт 2010.JKH.OPEN.INFO.WARM(v0.4) Теплосеть" xfId="491"/>
    <cellStyle name="Обычный_Приложение 3 (вода) мет_Факт 2010.JKH.OPEN.INFO.WARM(v0.4) Теплосеть" xfId="492"/>
    <cellStyle name="Обычный_ТС цены" xfId="493"/>
    <cellStyle name="Обычный_форма 1 водопровод для орг" xfId="494"/>
    <cellStyle name="Плохой" xfId="495"/>
    <cellStyle name="Плохой 2" xfId="496"/>
    <cellStyle name="Плохой 3" xfId="497"/>
    <cellStyle name="Плохой 4" xfId="498"/>
    <cellStyle name="Плохой 5" xfId="499"/>
    <cellStyle name="Плохой 6" xfId="500"/>
    <cellStyle name="Плохой 7" xfId="501"/>
    <cellStyle name="Плохой 8" xfId="502"/>
    <cellStyle name="Плохой 9" xfId="503"/>
    <cellStyle name="Плохой_ТС показатели" xfId="504"/>
    <cellStyle name="Поле ввода" xfId="505"/>
    <cellStyle name="Пояснение" xfId="506"/>
    <cellStyle name="Пояснение 2" xfId="507"/>
    <cellStyle name="Пояснение 3" xfId="508"/>
    <cellStyle name="Пояснение 4" xfId="509"/>
    <cellStyle name="Пояснение 5" xfId="510"/>
    <cellStyle name="Пояснение 6" xfId="511"/>
    <cellStyle name="Пояснение 7" xfId="512"/>
    <cellStyle name="Пояснение 8" xfId="513"/>
    <cellStyle name="Пояснение 9" xfId="514"/>
    <cellStyle name="Пояснение_ТС показатели" xfId="515"/>
    <cellStyle name="Примечание" xfId="516"/>
    <cellStyle name="Примечание 10" xfId="517"/>
    <cellStyle name="Примечание 11" xfId="518"/>
    <cellStyle name="Примечание 12" xfId="519"/>
    <cellStyle name="Примечание 2" xfId="520"/>
    <cellStyle name="Примечание 2 2" xfId="521"/>
    <cellStyle name="Примечание 2 3" xfId="522"/>
    <cellStyle name="Примечание 2 4" xfId="523"/>
    <cellStyle name="Примечание 2 5" xfId="524"/>
    <cellStyle name="Примечание 2 6" xfId="525"/>
    <cellStyle name="Примечание 2_Факт 2010.JKH.OPEN.INFO.WARM(v0.4) Теплосеть" xfId="526"/>
    <cellStyle name="Примечание 3" xfId="527"/>
    <cellStyle name="Примечание 4" xfId="528"/>
    <cellStyle name="Примечание 5" xfId="529"/>
    <cellStyle name="Примечание 6" xfId="530"/>
    <cellStyle name="Примечание 7" xfId="531"/>
    <cellStyle name="Примечание 8" xfId="532"/>
    <cellStyle name="Примечание 9" xfId="533"/>
    <cellStyle name="Примечание_Факт 2010.JKH.OPEN.INFO.WARM(v0.4) Теплосеть" xfId="534"/>
    <cellStyle name="Percent" xfId="535"/>
    <cellStyle name="Процентный 2" xfId="536"/>
    <cellStyle name="Процентный 3" xfId="537"/>
    <cellStyle name="Процентный 4" xfId="538"/>
    <cellStyle name="Связанная ячейка" xfId="539"/>
    <cellStyle name="Связанная ячейка 2" xfId="540"/>
    <cellStyle name="Связанная ячейка 3" xfId="541"/>
    <cellStyle name="Связанная ячейка 4" xfId="542"/>
    <cellStyle name="Связанная ячейка 5" xfId="543"/>
    <cellStyle name="Связанная ячейка 6" xfId="544"/>
    <cellStyle name="Связанная ячейка 7" xfId="545"/>
    <cellStyle name="Связанная ячейка 8" xfId="546"/>
    <cellStyle name="Связанная ячейка 9" xfId="547"/>
    <cellStyle name="Связанная ячейка_ТС показатели" xfId="548"/>
    <cellStyle name="Стиль 1" xfId="549"/>
    <cellStyle name="ТЕКСТ" xfId="550"/>
    <cellStyle name="Текст предупреждения" xfId="551"/>
    <cellStyle name="Текст предупреждения 2" xfId="552"/>
    <cellStyle name="Текст предупреждения 3" xfId="553"/>
    <cellStyle name="Текст предупреждения 4" xfId="554"/>
    <cellStyle name="Текст предупреждения 5" xfId="555"/>
    <cellStyle name="Текст предупреждения 6" xfId="556"/>
    <cellStyle name="Текст предупреждения 7" xfId="557"/>
    <cellStyle name="Текст предупреждения 8" xfId="558"/>
    <cellStyle name="Текст предупреждения 9" xfId="559"/>
    <cellStyle name="Текст предупреждения_ТС показатели" xfId="560"/>
    <cellStyle name="Текстовый" xfId="561"/>
    <cellStyle name="Тысячи [0]_3Com" xfId="562"/>
    <cellStyle name="Тысячи_3Com" xfId="563"/>
    <cellStyle name="ФИКСИРОВАННЫЙ" xfId="564"/>
    <cellStyle name="Comma" xfId="565"/>
    <cellStyle name="Comma [0]" xfId="566"/>
    <cellStyle name="Финансовый 2" xfId="567"/>
    <cellStyle name="Формула" xfId="568"/>
    <cellStyle name="ФормулаВБ" xfId="569"/>
    <cellStyle name="ФормулаНаКонтроль" xfId="570"/>
    <cellStyle name="Хороший" xfId="571"/>
    <cellStyle name="Хороший 2" xfId="572"/>
    <cellStyle name="Хороший 3" xfId="573"/>
    <cellStyle name="Хороший 4" xfId="574"/>
    <cellStyle name="Хороший 5" xfId="575"/>
    <cellStyle name="Хороший 6" xfId="576"/>
    <cellStyle name="Хороший 7" xfId="577"/>
    <cellStyle name="Хороший 8" xfId="578"/>
    <cellStyle name="Хороший 9" xfId="579"/>
    <cellStyle name="Хороший_ТС показатели" xfId="580"/>
    <cellStyle name="Џђћ–…ќ’ќ›‰" xfId="5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60;&#1072;&#1082;&#1090;%202010.JKH.OPEN.INFO.WARM(v0.4)%20&#1058;&#1077;&#1087;&#1083;&#1086;&#1089;&#1077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4">
        <row r="25">
          <cell r="F25" t="str">
            <v>газ природный</v>
          </cell>
          <cell r="G25" t="str">
            <v>тыс. м3</v>
          </cell>
        </row>
        <row r="26">
          <cell r="F26" t="str">
            <v>газ сжиженный</v>
          </cell>
          <cell r="G26" t="str">
            <v>кг</v>
          </cell>
        </row>
        <row r="27">
          <cell r="F27" t="str">
            <v>газовый конденсат</v>
          </cell>
          <cell r="G27" t="str">
            <v>тонны</v>
          </cell>
        </row>
        <row r="28">
          <cell r="F28" t="str">
            <v>гшз</v>
          </cell>
          <cell r="G28" t="str">
            <v>тонны</v>
          </cell>
        </row>
        <row r="29">
          <cell r="F29" t="str">
            <v>мазут</v>
          </cell>
          <cell r="G29" t="str">
            <v>тонны</v>
          </cell>
        </row>
        <row r="30">
          <cell r="F30" t="str">
            <v>нефть</v>
          </cell>
          <cell r="G30" t="str">
            <v>тонны</v>
          </cell>
        </row>
        <row r="31">
          <cell r="F31" t="str">
            <v>дизельное топливо</v>
          </cell>
          <cell r="G31" t="str">
            <v>тонны</v>
          </cell>
        </row>
        <row r="32">
          <cell r="F32" t="str">
            <v>уголь бурый</v>
          </cell>
          <cell r="G32" t="str">
            <v>тонны</v>
          </cell>
        </row>
        <row r="33">
          <cell r="F33" t="str">
            <v>уголь каменный</v>
          </cell>
          <cell r="G33" t="str">
            <v>тонны</v>
          </cell>
        </row>
        <row r="34">
          <cell r="F34" t="str">
            <v>торф</v>
          </cell>
          <cell r="G34" t="str">
            <v>тонны</v>
          </cell>
        </row>
        <row r="35">
          <cell r="F35" t="str">
            <v>дрова</v>
          </cell>
          <cell r="G35" t="str">
            <v>м3</v>
          </cell>
        </row>
        <row r="36">
          <cell r="F36" t="str">
            <v>опил</v>
          </cell>
          <cell r="G36" t="str">
            <v>м3</v>
          </cell>
        </row>
        <row r="37">
          <cell r="F37" t="str">
            <v>отходы березовые</v>
          </cell>
          <cell r="G37" t="str">
            <v>м3</v>
          </cell>
        </row>
        <row r="38">
          <cell r="F38" t="str">
            <v>отходы осиновые</v>
          </cell>
          <cell r="G38" t="str">
            <v>м3</v>
          </cell>
        </row>
        <row r="39">
          <cell r="F39" t="str">
            <v>печное топливо</v>
          </cell>
          <cell r="G39" t="str">
            <v>тонны</v>
          </cell>
        </row>
        <row r="40">
          <cell r="F40" t="str">
            <v>пилеты</v>
          </cell>
          <cell r="G40" t="str">
            <v>тонны</v>
          </cell>
        </row>
        <row r="41">
          <cell r="F41" t="str">
            <v>смола</v>
          </cell>
          <cell r="G41" t="str">
            <v>тонны</v>
          </cell>
        </row>
        <row r="42">
          <cell r="F42" t="str">
            <v>щепа</v>
          </cell>
          <cell r="G42" t="str">
            <v>м3</v>
          </cell>
        </row>
        <row r="43">
          <cell r="F43" t="str">
            <v>Горючий сланец</v>
          </cell>
          <cell r="G43" t="str">
            <v>тонны</v>
          </cell>
        </row>
        <row r="44">
          <cell r="F44" t="str">
            <v>Керосин</v>
          </cell>
          <cell r="G44" t="str">
            <v>тонны</v>
          </cell>
        </row>
        <row r="45">
          <cell r="F45" t="str">
            <v>кислородно-водородная смесь</v>
          </cell>
          <cell r="G45" t="str">
            <v>тыс. м3</v>
          </cell>
        </row>
        <row r="46">
          <cell r="F46" t="str">
            <v>Электроэнергия (НН)</v>
          </cell>
          <cell r="G46" t="str">
            <v>тыс.кВт ч</v>
          </cell>
        </row>
        <row r="47">
          <cell r="F47" t="str">
            <v>Электроэнергия (СН1)</v>
          </cell>
          <cell r="G47" t="str">
            <v>тыс.кВт ч</v>
          </cell>
        </row>
        <row r="48">
          <cell r="F48" t="str">
            <v>Электроэнергия (СН2)</v>
          </cell>
          <cell r="G48" t="str">
            <v>тыс.кВт ч</v>
          </cell>
        </row>
        <row r="49">
          <cell r="F49" t="str">
            <v>Электроэнергия (ВН)</v>
          </cell>
          <cell r="G49" t="str">
            <v>тыс.кВт ч</v>
          </cell>
        </row>
        <row r="50">
          <cell r="F50" t="str">
            <v>Мощность</v>
          </cell>
          <cell r="G50" t="str">
            <v>тыс.кВт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Relationship Id="rId2" Type="http://schemas.openxmlformats.org/officeDocument/2006/relationships/hyperlink" Target="http://www.assojkh.narod2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F2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9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“Теплосеть”_INN:6350011458_KPP:635001001</v>
      </c>
      <c r="G1" s="4"/>
    </row>
    <row r="2" spans="1:7" s="3" customFormat="1" ht="11.25" customHeight="1">
      <c r="A2" s="1" t="str">
        <f>IF(org="","Не определено",org)</f>
        <v>ООО “Теплосеть”</v>
      </c>
      <c r="B2" s="2" t="str">
        <f>IF(inn="","Не определено",inn)</f>
        <v>6350011458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3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0</v>
      </c>
      <c r="F6" s="16"/>
      <c r="G6" s="17"/>
      <c r="H6" s="13"/>
      <c r="I6" s="14"/>
    </row>
    <row r="7" spans="1:9" ht="24.75" customHeight="1">
      <c r="A7" s="18"/>
      <c r="D7" s="11"/>
      <c r="E7" s="19" t="s">
        <v>1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4</v>
      </c>
      <c r="F9" s="25" t="s">
        <v>5</v>
      </c>
      <c r="G9" s="26" t="s">
        <v>6</v>
      </c>
      <c r="H9" s="27" t="s">
        <v>7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8</v>
      </c>
      <c r="B11" s="2" t="s">
        <v>9</v>
      </c>
      <c r="D11" s="20"/>
      <c r="E11" s="24" t="s">
        <v>10</v>
      </c>
      <c r="F11" s="31" t="s">
        <v>11</v>
      </c>
      <c r="G11" s="26" t="s">
        <v>12</v>
      </c>
      <c r="H11" s="27" t="s">
        <v>13</v>
      </c>
      <c r="I11" s="14"/>
    </row>
    <row r="12" spans="1:9" ht="12" customHeight="1">
      <c r="A12" s="1">
        <v>132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14</v>
      </c>
      <c r="F13" s="33" t="s">
        <v>15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16</v>
      </c>
      <c r="F15" s="37"/>
      <c r="G15" s="37"/>
      <c r="H15" s="30" t="s">
        <v>17</v>
      </c>
      <c r="I15" s="14"/>
    </row>
    <row r="16" spans="4:9" ht="12" customHeight="1">
      <c r="D16" s="20"/>
      <c r="E16" s="35"/>
      <c r="F16" s="36"/>
      <c r="G16" s="29"/>
      <c r="H16" s="30"/>
      <c r="I16" s="14"/>
    </row>
    <row r="17" spans="4:9" ht="19.5" customHeight="1">
      <c r="D17" s="20"/>
      <c r="E17" s="38" t="s">
        <v>18</v>
      </c>
      <c r="F17" s="39" t="s">
        <v>19</v>
      </c>
      <c r="G17" s="23"/>
      <c r="H17" s="40" t="s">
        <v>20</v>
      </c>
      <c r="I17" s="14"/>
    </row>
    <row r="18" spans="4:9" ht="19.5" customHeight="1">
      <c r="D18" s="20"/>
      <c r="E18" s="41" t="s">
        <v>21</v>
      </c>
      <c r="F18" s="42" t="s">
        <v>22</v>
      </c>
      <c r="G18" s="43"/>
      <c r="H18" s="44" t="s">
        <v>23</v>
      </c>
      <c r="I18" s="14"/>
    </row>
    <row r="19" spans="4:9" ht="12" customHeight="1">
      <c r="D19" s="20"/>
      <c r="E19" s="28"/>
      <c r="F19" s="13"/>
      <c r="G19" s="29"/>
      <c r="H19" s="30"/>
      <c r="I19" s="14"/>
    </row>
    <row r="20" spans="4:9" ht="24.75" customHeight="1">
      <c r="D20" s="20"/>
      <c r="E20" s="45" t="s">
        <v>24</v>
      </c>
      <c r="F20" s="46" t="s">
        <v>25</v>
      </c>
      <c r="G20" s="46"/>
      <c r="H20" s="40" t="s">
        <v>26</v>
      </c>
      <c r="I20" s="14"/>
    </row>
    <row r="21" spans="4:9" ht="24" customHeight="1">
      <c r="D21" s="20"/>
      <c r="E21" s="47" t="s">
        <v>27</v>
      </c>
      <c r="F21" s="48" t="s">
        <v>28</v>
      </c>
      <c r="G21" s="48"/>
      <c r="H21" s="44" t="s">
        <v>29</v>
      </c>
      <c r="I21" s="14"/>
    </row>
    <row r="22" spans="3:17" ht="39.75" customHeight="1">
      <c r="C22" s="49"/>
      <c r="D22" s="20"/>
      <c r="E22" s="50" t="s">
        <v>30</v>
      </c>
      <c r="F22" s="51" t="s">
        <v>31</v>
      </c>
      <c r="G22" s="52" t="s">
        <v>32</v>
      </c>
      <c r="H22" s="13"/>
      <c r="I22" s="14"/>
      <c r="O22" s="53"/>
      <c r="P22" s="53"/>
      <c r="Q22" s="54"/>
    </row>
    <row r="23" spans="4:9" ht="24.75" customHeight="1">
      <c r="D23" s="20"/>
      <c r="E23" s="55" t="s">
        <v>33</v>
      </c>
      <c r="F23" s="56" t="s">
        <v>34</v>
      </c>
      <c r="G23" s="57" t="s">
        <v>35</v>
      </c>
      <c r="H23" s="13" t="s">
        <v>36</v>
      </c>
      <c r="I23" s="14"/>
    </row>
    <row r="24" spans="4:9" ht="24.75" customHeight="1">
      <c r="D24" s="20"/>
      <c r="E24" s="55"/>
      <c r="F24" s="58" t="s">
        <v>37</v>
      </c>
      <c r="G24" s="59" t="s">
        <v>38</v>
      </c>
      <c r="H24" s="30"/>
      <c r="I24" s="14"/>
    </row>
    <row r="25" spans="4:9" ht="12" customHeight="1">
      <c r="D25" s="20"/>
      <c r="E25" s="28"/>
      <c r="F25" s="13"/>
      <c r="G25" s="29"/>
      <c r="H25" s="30"/>
      <c r="I25" s="14"/>
    </row>
    <row r="26" spans="1:9" ht="27" customHeight="1">
      <c r="A26" s="60" t="s">
        <v>39</v>
      </c>
      <c r="B26" s="2" t="s">
        <v>40</v>
      </c>
      <c r="D26" s="11"/>
      <c r="E26" s="61" t="s">
        <v>40</v>
      </c>
      <c r="F26" s="61"/>
      <c r="G26" s="62" t="s">
        <v>41</v>
      </c>
      <c r="H26" s="13"/>
      <c r="I26" s="14"/>
    </row>
    <row r="27" spans="1:9" ht="27" customHeight="1">
      <c r="A27" s="60" t="s">
        <v>42</v>
      </c>
      <c r="B27" s="2" t="s">
        <v>43</v>
      </c>
      <c r="D27" s="11"/>
      <c r="E27" s="63" t="s">
        <v>43</v>
      </c>
      <c r="F27" s="63"/>
      <c r="G27" s="62" t="s">
        <v>44</v>
      </c>
      <c r="H27" s="13"/>
      <c r="I27" s="14"/>
    </row>
    <row r="28" spans="1:9" ht="21" customHeight="1">
      <c r="A28" s="60" t="s">
        <v>45</v>
      </c>
      <c r="B28" s="2" t="s">
        <v>46</v>
      </c>
      <c r="D28" s="11"/>
      <c r="E28" s="63" t="s">
        <v>47</v>
      </c>
      <c r="F28" s="64" t="s">
        <v>48</v>
      </c>
      <c r="G28" s="65" t="s">
        <v>49</v>
      </c>
      <c r="H28" s="13"/>
      <c r="I28" s="14"/>
    </row>
    <row r="29" spans="1:9" ht="21" customHeight="1">
      <c r="A29" s="60" t="s">
        <v>50</v>
      </c>
      <c r="B29" s="2" t="s">
        <v>51</v>
      </c>
      <c r="D29" s="11"/>
      <c r="E29" s="63"/>
      <c r="F29" s="64" t="s">
        <v>52</v>
      </c>
      <c r="G29" s="65" t="s">
        <v>53</v>
      </c>
      <c r="H29" s="13"/>
      <c r="I29" s="14"/>
    </row>
    <row r="30" spans="1:9" ht="21" customHeight="1">
      <c r="A30" s="60" t="s">
        <v>54</v>
      </c>
      <c r="B30" s="2" t="s">
        <v>55</v>
      </c>
      <c r="D30" s="11"/>
      <c r="E30" s="63" t="s">
        <v>56</v>
      </c>
      <c r="F30" s="64" t="s">
        <v>48</v>
      </c>
      <c r="G30" s="65" t="s">
        <v>57</v>
      </c>
      <c r="H30" s="13"/>
      <c r="I30" s="14"/>
    </row>
    <row r="31" spans="1:9" ht="21" customHeight="1">
      <c r="A31" s="60" t="s">
        <v>58</v>
      </c>
      <c r="B31" s="2" t="s">
        <v>59</v>
      </c>
      <c r="D31" s="11"/>
      <c r="E31" s="63"/>
      <c r="F31" s="64" t="s">
        <v>52</v>
      </c>
      <c r="G31" s="65" t="s">
        <v>60</v>
      </c>
      <c r="H31" s="13"/>
      <c r="I31" s="14"/>
    </row>
    <row r="32" spans="1:9" ht="21" customHeight="1">
      <c r="A32" s="60" t="s">
        <v>61</v>
      </c>
      <c r="B32" s="66" t="s">
        <v>62</v>
      </c>
      <c r="D32" s="67"/>
      <c r="E32" s="68" t="s">
        <v>63</v>
      </c>
      <c r="F32" s="69" t="s">
        <v>48</v>
      </c>
      <c r="G32" s="65" t="s">
        <v>57</v>
      </c>
      <c r="H32" s="70"/>
      <c r="I32" s="14"/>
    </row>
    <row r="33" spans="1:9" ht="21" customHeight="1">
      <c r="A33" s="60" t="s">
        <v>64</v>
      </c>
      <c r="B33" s="66" t="s">
        <v>65</v>
      </c>
      <c r="D33" s="67"/>
      <c r="E33" s="68"/>
      <c r="F33" s="69" t="s">
        <v>66</v>
      </c>
      <c r="G33" s="71" t="s">
        <v>56</v>
      </c>
      <c r="H33" s="70"/>
      <c r="I33" s="14"/>
    </row>
    <row r="34" spans="1:9" ht="21" customHeight="1">
      <c r="A34" s="60" t="s">
        <v>67</v>
      </c>
      <c r="B34" s="66" t="s">
        <v>68</v>
      </c>
      <c r="D34" s="67"/>
      <c r="E34" s="68"/>
      <c r="F34" s="69" t="s">
        <v>52</v>
      </c>
      <c r="G34" s="65" t="s">
        <v>60</v>
      </c>
      <c r="H34" s="70"/>
      <c r="I34" s="14"/>
    </row>
    <row r="35" spans="1:9" ht="21" customHeight="1">
      <c r="A35" s="60" t="s">
        <v>69</v>
      </c>
      <c r="B35" s="66" t="s">
        <v>70</v>
      </c>
      <c r="D35" s="67"/>
      <c r="E35" s="68"/>
      <c r="F35" s="72" t="s">
        <v>2</v>
      </c>
      <c r="G35" s="73" t="s">
        <v>71</v>
      </c>
      <c r="H35" s="70"/>
      <c r="I35" s="14"/>
    </row>
    <row r="36" spans="4:9" ht="11.25">
      <c r="D36" s="74"/>
      <c r="E36" s="75"/>
      <c r="F36" s="75"/>
      <c r="G36" s="76"/>
      <c r="H36" s="75"/>
      <c r="I36" s="77"/>
    </row>
    <row r="42" ht="11.25">
      <c r="G42" s="78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sheet="1" formatColumns="0" formatRows="0"/>
  <mergeCells count="14">
    <mergeCell ref="G3:H3"/>
    <mergeCell ref="E4:G4"/>
    <mergeCell ref="E6:F6"/>
    <mergeCell ref="E7:F7"/>
    <mergeCell ref="F13:G13"/>
    <mergeCell ref="F15:G15"/>
    <mergeCell ref="F20:G20"/>
    <mergeCell ref="F21:G21"/>
    <mergeCell ref="E30:E31"/>
    <mergeCell ref="E32:E35"/>
    <mergeCell ref="E23:E24"/>
    <mergeCell ref="E26:F26"/>
    <mergeCell ref="E27:F27"/>
    <mergeCell ref="E28:E29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  <formula2>0</formula2>
    </dataValidation>
    <dataValidation type="list" allowBlank="1" showErrorMessage="1" sqref="H9">
      <formula1>"I квартал,II квартал,III квартал,IV квартал,Год"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  <formula2>0</formula2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hyperlinks>
    <hyperlink ref="G35" r:id="rId1" display="voshod_teploset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 topLeftCell="A1">
      <selection activeCell="H9" sqref="H9"/>
    </sheetView>
  </sheetViews>
  <sheetFormatPr defaultColWidth="9.00390625" defaultRowHeight="12.75"/>
  <cols>
    <col min="1" max="1" width="5.75390625" style="80" customWidth="1"/>
    <col min="2" max="2" width="25.75390625" style="100" customWidth="1"/>
    <col min="3" max="3" width="100.75390625" style="100" customWidth="1"/>
    <col min="4" max="4" width="15.875" style="82" customWidth="1"/>
    <col min="5" max="16384" width="9.125" style="80" customWidth="1"/>
  </cols>
  <sheetData>
    <row r="1" spans="2:3" ht="11.25">
      <c r="B1" s="81"/>
      <c r="C1" s="80"/>
    </row>
    <row r="2" spans="1:5" ht="11.25">
      <c r="A2" s="83"/>
      <c r="B2" s="84" t="s">
        <v>72</v>
      </c>
      <c r="C2" s="85" t="s">
        <v>73</v>
      </c>
      <c r="D2" s="86" t="s">
        <v>74</v>
      </c>
      <c r="E2" s="83"/>
    </row>
    <row r="3" spans="1:5" ht="34.5" customHeight="1">
      <c r="A3" s="83"/>
      <c r="B3" s="87" t="s">
        <v>75</v>
      </c>
      <c r="C3" s="88" t="str">
        <f>'ТС цены'!$E$10</f>
        <v>Информация о ценах (тарифах) на регулируемые товары и услуги и надбавках к этим ценам (тарифам)</v>
      </c>
      <c r="D3" s="89" t="s">
        <v>76</v>
      </c>
      <c r="E3" s="83"/>
    </row>
    <row r="4" spans="1:5" ht="34.5" customHeight="1">
      <c r="A4" s="83"/>
      <c r="B4" s="90" t="s">
        <v>77</v>
      </c>
      <c r="C4" s="91" t="str">
        <f>'ТС цены (2)'!E10</f>
        <v>Информация о ценах (тарифах) на регулируемые товары и услуги и надбавках к этим ценам (тарифам)</v>
      </c>
      <c r="D4" s="92" t="s">
        <v>76</v>
      </c>
      <c r="E4" s="83"/>
    </row>
    <row r="5" spans="1:5" ht="34.5" customHeight="1">
      <c r="A5" s="83"/>
      <c r="B5" s="93" t="s">
        <v>78</v>
      </c>
      <c r="C5" s="94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92" t="s">
        <v>76</v>
      </c>
      <c r="E5" s="83"/>
    </row>
    <row r="6" spans="2:4" ht="34.5" customHeight="1">
      <c r="B6" s="90" t="s">
        <v>79</v>
      </c>
      <c r="C6" s="91" t="str">
        <f>'ТС инвестиции'!$E$10</f>
        <v>Информация об инвестиционных программах и отчетах об их реализации</v>
      </c>
      <c r="D6" s="92" t="s">
        <v>76</v>
      </c>
    </row>
    <row r="7" spans="1:5" ht="34.5" customHeight="1">
      <c r="A7" s="83"/>
      <c r="B7" s="93" t="s">
        <v>80</v>
      </c>
      <c r="C7" s="94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92" t="s">
        <v>76</v>
      </c>
      <c r="E7" s="83"/>
    </row>
    <row r="8" spans="1:5" ht="34.5" customHeight="1">
      <c r="A8" s="83"/>
      <c r="B8" s="90" t="s">
        <v>81</v>
      </c>
      <c r="C8" s="91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92" t="s">
        <v>76</v>
      </c>
      <c r="E8" s="83"/>
    </row>
    <row r="9" spans="1:5" ht="34.5" customHeight="1">
      <c r="A9" s="83"/>
      <c r="B9" s="95" t="s">
        <v>82</v>
      </c>
      <c r="C9" s="96" t="str">
        <f>'Ссылки на публикации'!E10</f>
        <v>Ссылки на публикации в других источниках</v>
      </c>
      <c r="D9" s="97" t="s">
        <v>76</v>
      </c>
      <c r="E9" s="83"/>
    </row>
    <row r="10" spans="1:5" ht="24" customHeight="1">
      <c r="A10" s="83"/>
      <c r="B10" s="98"/>
      <c r="C10" s="98"/>
      <c r="D10" s="99"/>
      <c r="E10" s="83"/>
    </row>
    <row r="11" spans="1:5" ht="24" customHeight="1">
      <c r="A11" s="83"/>
      <c r="B11" s="98"/>
      <c r="C11" s="98"/>
      <c r="D11" s="99"/>
      <c r="E11" s="83"/>
    </row>
    <row r="12" spans="1:5" ht="24" customHeight="1">
      <c r="A12" s="83"/>
      <c r="B12" s="98"/>
      <c r="C12" s="98"/>
      <c r="D12" s="99"/>
      <c r="E12" s="83"/>
    </row>
    <row r="13" spans="1:5" ht="24" customHeight="1">
      <c r="A13" s="83"/>
      <c r="B13" s="98"/>
      <c r="C13" s="98"/>
      <c r="D13" s="99"/>
      <c r="E13" s="83"/>
    </row>
    <row r="14" spans="1:5" ht="24" customHeight="1">
      <c r="A14" s="83"/>
      <c r="B14" s="98"/>
      <c r="C14" s="98"/>
      <c r="D14" s="99"/>
      <c r="E14" s="83"/>
    </row>
    <row r="15" spans="1:5" ht="24" customHeight="1">
      <c r="A15" s="83"/>
      <c r="B15" s="98"/>
      <c r="C15" s="98"/>
      <c r="D15" s="99"/>
      <c r="E15" s="83"/>
    </row>
    <row r="16" spans="2:4" ht="24" customHeight="1">
      <c r="B16" s="98"/>
      <c r="C16" s="98"/>
      <c r="D16" s="99"/>
    </row>
    <row r="17" spans="1:5" ht="24" customHeight="1">
      <c r="A17" s="83"/>
      <c r="B17" s="98"/>
      <c r="C17" s="98"/>
      <c r="D17" s="99"/>
      <c r="E17" s="83"/>
    </row>
    <row r="18" spans="2:4" ht="24" customHeight="1">
      <c r="B18" s="98"/>
      <c r="C18" s="98"/>
      <c r="D18" s="99"/>
    </row>
    <row r="19" spans="2:4" ht="24" customHeight="1">
      <c r="B19" s="98"/>
      <c r="C19" s="98"/>
      <c r="D19" s="99"/>
    </row>
    <row r="20" spans="2:4" ht="24" customHeight="1">
      <c r="B20" s="98"/>
      <c r="C20" s="98"/>
      <c r="D20" s="99"/>
    </row>
    <row r="21" spans="2:4" ht="24" customHeight="1">
      <c r="B21" s="98"/>
      <c r="C21" s="98"/>
      <c r="D21" s="99"/>
    </row>
    <row r="22" spans="2:4" ht="24" customHeight="1">
      <c r="B22" s="98"/>
      <c r="C22" s="98"/>
      <c r="D22" s="99"/>
    </row>
    <row r="23" spans="2:4" ht="24" customHeight="1">
      <c r="B23" s="98"/>
      <c r="C23" s="98"/>
      <c r="D23" s="99"/>
    </row>
    <row r="24" spans="2:4" ht="24" customHeight="1">
      <c r="B24" s="98"/>
      <c r="C24" s="98"/>
      <c r="D24" s="99"/>
    </row>
    <row r="25" spans="2:4" ht="24" customHeight="1">
      <c r="B25" s="98"/>
      <c r="C25" s="98"/>
      <c r="D25" s="99"/>
    </row>
    <row r="26" spans="2:4" ht="24" customHeight="1">
      <c r="B26" s="98"/>
      <c r="C26" s="98"/>
      <c r="D26" s="99"/>
    </row>
    <row r="27" spans="2:4" ht="24" customHeight="1">
      <c r="B27" s="98"/>
      <c r="C27" s="98"/>
      <c r="D27" s="99"/>
    </row>
    <row r="28" spans="2:4" ht="24" customHeight="1">
      <c r="B28" s="98"/>
      <c r="C28" s="98"/>
      <c r="D28" s="99"/>
    </row>
    <row r="29" spans="2:4" ht="24" customHeight="1">
      <c r="B29" s="98"/>
      <c r="C29" s="98"/>
      <c r="D29" s="99"/>
    </row>
    <row r="30" spans="2:4" ht="24" customHeight="1">
      <c r="B30" s="98"/>
      <c r="C30" s="98"/>
      <c r="D30" s="99"/>
    </row>
    <row r="31" spans="2:4" ht="24" customHeight="1">
      <c r="B31" s="98"/>
      <c r="C31" s="98"/>
      <c r="D31" s="99"/>
    </row>
    <row r="32" spans="2:4" ht="24" customHeight="1">
      <c r="B32" s="98"/>
      <c r="C32" s="98"/>
      <c r="D32" s="99"/>
    </row>
    <row r="33" spans="2:4" ht="24" customHeight="1">
      <c r="B33" s="98"/>
      <c r="C33" s="98"/>
      <c r="D33" s="99"/>
    </row>
    <row r="34" spans="2:4" ht="24" customHeight="1">
      <c r="B34" s="98"/>
      <c r="C34" s="98"/>
      <c r="D34" s="99"/>
    </row>
    <row r="35" spans="2:4" ht="24" customHeight="1">
      <c r="B35" s="98"/>
      <c r="C35" s="98"/>
      <c r="D35" s="99"/>
    </row>
    <row r="36" spans="2:4" ht="24" customHeight="1">
      <c r="B36" s="98"/>
      <c r="C36" s="98"/>
      <c r="D36" s="99"/>
    </row>
    <row r="37" spans="2:4" ht="24" customHeight="1">
      <c r="B37" s="98"/>
      <c r="C37" s="98"/>
      <c r="D37" s="99"/>
    </row>
    <row r="38" spans="2:4" ht="24" customHeight="1">
      <c r="B38" s="98"/>
      <c r="C38" s="98"/>
      <c r="D38" s="99"/>
    </row>
    <row r="39" spans="2:3" ht="24" customHeight="1">
      <c r="B39" s="80"/>
      <c r="C39" s="80"/>
    </row>
  </sheetData>
  <sheetProtection sheet="1" formatColumns="0" formatRows="0"/>
  <hyperlinks>
    <hyperlink ref="D3" location="ТС цены!A1" display="Перейти на лист"/>
    <hyperlink ref="D4" location="ТС цены (2)!A1" display="Перейти на лист"/>
    <hyperlink ref="D5" location="ТС характеристики!A1" display="Перейти на лист"/>
    <hyperlink ref="D6" location="ТС инвестиции!A1" display="Перейти на лист"/>
    <hyperlink ref="D7" location="ТС доступ!A1" display="Перейти на лист"/>
    <hyperlink ref="D8" location="ТС показатели!A1" display="Перейти на лист"/>
    <hyperlink ref="D9" location="Ссылки на публикации!A1" display="Перейти на лист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workbookViewId="0" topLeftCell="H7">
      <selection activeCell="H9" sqref="H9"/>
    </sheetView>
  </sheetViews>
  <sheetFormatPr defaultColWidth="9.00390625" defaultRowHeight="12.75"/>
  <cols>
    <col min="1" max="2" width="0" style="98" hidden="1" customWidth="1"/>
    <col min="3" max="3" width="2.75390625" style="98" customWidth="1"/>
    <col min="4" max="4" width="24.125" style="98" customWidth="1"/>
    <col min="5" max="5" width="6.875" style="98" customWidth="1"/>
    <col min="6" max="6" width="50.75390625" style="98" customWidth="1"/>
    <col min="7" max="7" width="22.125" style="98" customWidth="1"/>
    <col min="8" max="8" width="20.75390625" style="98" customWidth="1"/>
    <col min="9" max="9" width="21.75390625" style="98" customWidth="1"/>
    <col min="10" max="11" width="0" style="98" hidden="1" customWidth="1"/>
    <col min="12" max="12" width="19.875" style="98" customWidth="1"/>
    <col min="13" max="14" width="0" style="98" hidden="1" customWidth="1"/>
    <col min="15" max="15" width="19.375" style="98" customWidth="1"/>
    <col min="16" max="17" width="0" style="98" hidden="1" customWidth="1"/>
    <col min="18" max="18" width="12.625" style="98" customWidth="1"/>
    <col min="19" max="19" width="20.625" style="98" customWidth="1"/>
    <col min="20" max="20" width="18.875" style="98" customWidth="1"/>
    <col min="21" max="21" width="30.00390625" style="98" customWidth="1"/>
    <col min="22" max="22" width="18.625" style="98" customWidth="1"/>
    <col min="23" max="23" width="3.125" style="98" customWidth="1"/>
    <col min="24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2"/>
      <c r="P8" s="102"/>
      <c r="Q8" s="102"/>
      <c r="R8" s="102"/>
      <c r="S8" s="102"/>
      <c r="T8" s="102"/>
      <c r="U8" s="102"/>
      <c r="V8" s="102"/>
      <c r="W8" s="103"/>
    </row>
    <row r="9" spans="4:34" ht="12.75" customHeight="1">
      <c r="D9" s="104"/>
      <c r="E9" s="105"/>
      <c r="F9" s="106" t="s">
        <v>83</v>
      </c>
      <c r="G9" s="106"/>
      <c r="H9" s="106"/>
      <c r="I9" s="106"/>
      <c r="J9" s="106"/>
      <c r="K9" s="106"/>
      <c r="L9" s="106"/>
      <c r="M9" s="105"/>
      <c r="N9" s="107"/>
      <c r="O9" s="105"/>
      <c r="P9" s="105"/>
      <c r="Q9" s="105"/>
      <c r="R9" s="105"/>
      <c r="S9" s="105"/>
      <c r="T9" s="105"/>
      <c r="U9" s="105"/>
      <c r="V9" s="105"/>
      <c r="W9" s="108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</row>
    <row r="10" spans="3:30" ht="30.75" customHeight="1">
      <c r="C10" s="110"/>
      <c r="D10" s="111"/>
      <c r="E10" s="112" t="s">
        <v>84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  <c r="X10" s="114"/>
      <c r="Y10" s="114"/>
      <c r="Z10" s="114"/>
      <c r="AA10" s="114"/>
      <c r="AB10" s="114"/>
      <c r="AC10" s="114"/>
      <c r="AD10" s="114"/>
    </row>
    <row r="11" spans="3:30" ht="12.75" customHeight="1">
      <c r="C11" s="110"/>
      <c r="D11" s="111"/>
      <c r="E11" s="105"/>
      <c r="F11" s="105"/>
      <c r="G11" s="105"/>
      <c r="H11" s="105"/>
      <c r="I11" s="105"/>
      <c r="J11" s="105"/>
      <c r="K11" s="105"/>
      <c r="L11" s="105"/>
      <c r="M11" s="115"/>
      <c r="N11" s="107"/>
      <c r="O11" s="105"/>
      <c r="P11" s="105"/>
      <c r="Q11" s="105"/>
      <c r="R11" s="105"/>
      <c r="S11" s="105"/>
      <c r="T11" s="105"/>
      <c r="U11" s="105"/>
      <c r="V11" s="105"/>
      <c r="W11" s="113"/>
      <c r="X11" s="114"/>
      <c r="Y11" s="114"/>
      <c r="Z11" s="114"/>
      <c r="AA11" s="114"/>
      <c r="AB11" s="114"/>
      <c r="AC11" s="114"/>
      <c r="AD11" s="114"/>
    </row>
    <row r="12" spans="1:31" ht="21.75" customHeight="1">
      <c r="A12" s="116"/>
      <c r="B12" s="116"/>
      <c r="C12" s="116"/>
      <c r="D12" s="117"/>
      <c r="E12" s="118" t="s">
        <v>85</v>
      </c>
      <c r="F12" s="119" t="s">
        <v>86</v>
      </c>
      <c r="G12" s="119"/>
      <c r="H12" s="120" t="s">
        <v>87</v>
      </c>
      <c r="I12" s="121" t="s">
        <v>88</v>
      </c>
      <c r="J12" s="121"/>
      <c r="K12" s="121"/>
      <c r="L12" s="121" t="s">
        <v>89</v>
      </c>
      <c r="M12" s="121"/>
      <c r="N12" s="121"/>
      <c r="O12" s="121" t="s">
        <v>90</v>
      </c>
      <c r="P12" s="121"/>
      <c r="Q12" s="121"/>
      <c r="R12" s="122" t="s">
        <v>91</v>
      </c>
      <c r="S12" s="122" t="s">
        <v>92</v>
      </c>
      <c r="T12" s="122" t="s">
        <v>93</v>
      </c>
      <c r="U12" s="122" t="s">
        <v>94</v>
      </c>
      <c r="V12" s="123" t="s">
        <v>95</v>
      </c>
      <c r="W12" s="107"/>
      <c r="X12" s="114"/>
      <c r="Y12" s="114"/>
      <c r="Z12" s="114"/>
      <c r="AA12" s="114"/>
      <c r="AB12" s="114"/>
      <c r="AC12" s="114"/>
      <c r="AD12" s="114"/>
      <c r="AE12" s="114"/>
    </row>
    <row r="13" spans="1:31" ht="12.75" customHeight="1">
      <c r="A13" s="116"/>
      <c r="B13" s="116"/>
      <c r="C13" s="116"/>
      <c r="D13" s="117"/>
      <c r="E13" s="118"/>
      <c r="F13" s="119"/>
      <c r="G13" s="119"/>
      <c r="H13" s="124" t="s">
        <v>96</v>
      </c>
      <c r="I13" s="124" t="s">
        <v>97</v>
      </c>
      <c r="J13" s="125" t="s">
        <v>98</v>
      </c>
      <c r="K13" s="125"/>
      <c r="L13" s="124" t="s">
        <v>97</v>
      </c>
      <c r="M13" s="125" t="s">
        <v>98</v>
      </c>
      <c r="N13" s="125"/>
      <c r="O13" s="124" t="s">
        <v>97</v>
      </c>
      <c r="P13" s="126" t="s">
        <v>98</v>
      </c>
      <c r="Q13" s="126"/>
      <c r="R13" s="122"/>
      <c r="S13" s="122"/>
      <c r="T13" s="122"/>
      <c r="U13" s="122"/>
      <c r="V13" s="123"/>
      <c r="W13" s="107"/>
      <c r="X13" s="114"/>
      <c r="Y13" s="114"/>
      <c r="Z13" s="114"/>
      <c r="AA13" s="114"/>
      <c r="AB13" s="114"/>
      <c r="AC13" s="114"/>
      <c r="AD13" s="114"/>
      <c r="AE13" s="114"/>
    </row>
    <row r="14" spans="1:31" ht="112.5">
      <c r="A14" s="116"/>
      <c r="B14" s="116"/>
      <c r="C14" s="116"/>
      <c r="D14" s="117"/>
      <c r="E14" s="118"/>
      <c r="F14" s="119"/>
      <c r="G14" s="119"/>
      <c r="H14" s="124"/>
      <c r="I14" s="124"/>
      <c r="J14" s="127" t="s">
        <v>99</v>
      </c>
      <c r="K14" s="127" t="s">
        <v>100</v>
      </c>
      <c r="L14" s="124"/>
      <c r="M14" s="127" t="s">
        <v>99</v>
      </c>
      <c r="N14" s="127" t="s">
        <v>100</v>
      </c>
      <c r="O14" s="124"/>
      <c r="P14" s="128" t="s">
        <v>99</v>
      </c>
      <c r="Q14" s="129" t="s">
        <v>100</v>
      </c>
      <c r="R14" s="122"/>
      <c r="S14" s="122"/>
      <c r="T14" s="122"/>
      <c r="U14" s="122"/>
      <c r="V14" s="123"/>
      <c r="W14" s="107"/>
      <c r="X14" s="114"/>
      <c r="Y14" s="114"/>
      <c r="Z14" s="114"/>
      <c r="AA14" s="114"/>
      <c r="AB14" s="114"/>
      <c r="AC14" s="114"/>
      <c r="AD14" s="114"/>
      <c r="AE14" s="114"/>
    </row>
    <row r="15" spans="1:31" ht="12.75" customHeight="1">
      <c r="A15" s="116"/>
      <c r="B15" s="116"/>
      <c r="C15" s="116"/>
      <c r="D15" s="117"/>
      <c r="E15" s="130">
        <v>1</v>
      </c>
      <c r="F15" s="131">
        <v>2</v>
      </c>
      <c r="G15" s="131"/>
      <c r="H15" s="132">
        <v>3</v>
      </c>
      <c r="I15" s="132">
        <v>4</v>
      </c>
      <c r="J15" s="132">
        <v>5</v>
      </c>
      <c r="K15" s="132">
        <v>6</v>
      </c>
      <c r="L15" s="132">
        <v>7</v>
      </c>
      <c r="M15" s="132">
        <v>8</v>
      </c>
      <c r="N15" s="132">
        <v>9</v>
      </c>
      <c r="O15" s="132">
        <v>10</v>
      </c>
      <c r="P15" s="132">
        <v>11</v>
      </c>
      <c r="Q15" s="132">
        <v>12</v>
      </c>
      <c r="R15" s="132">
        <v>13</v>
      </c>
      <c r="S15" s="132">
        <v>14</v>
      </c>
      <c r="T15" s="132">
        <v>15</v>
      </c>
      <c r="U15" s="132">
        <v>16</v>
      </c>
      <c r="V15" s="133">
        <v>17</v>
      </c>
      <c r="W15" s="107"/>
      <c r="X15" s="114"/>
      <c r="Y15" s="114"/>
      <c r="Z15" s="114"/>
      <c r="AA15" s="114"/>
      <c r="AB15" s="114"/>
      <c r="AC15" s="114"/>
      <c r="AD15" s="114"/>
      <c r="AE15" s="114"/>
    </row>
    <row r="16" spans="1:31" ht="12.75" customHeight="1">
      <c r="A16" s="116"/>
      <c r="B16" s="116"/>
      <c r="C16" s="116"/>
      <c r="D16" s="117"/>
      <c r="E16" s="134">
        <v>1</v>
      </c>
      <c r="F16" s="135" t="s">
        <v>101</v>
      </c>
      <c r="G16" s="136"/>
      <c r="H16" s="137"/>
      <c r="I16" s="137"/>
      <c r="J16" s="137"/>
      <c r="K16" s="137"/>
      <c r="L16" s="137"/>
      <c r="M16" s="137"/>
      <c r="N16" s="137"/>
      <c r="O16" s="137"/>
      <c r="P16" s="137"/>
      <c r="Q16" s="138"/>
      <c r="R16" s="139"/>
      <c r="S16" s="139"/>
      <c r="T16" s="140"/>
      <c r="U16" s="141"/>
      <c r="V16" s="142"/>
      <c r="W16" s="107"/>
      <c r="X16" s="114"/>
      <c r="Y16" s="114"/>
      <c r="Z16" s="114"/>
      <c r="AA16" s="114"/>
      <c r="AB16" s="114"/>
      <c r="AC16" s="114"/>
      <c r="AD16" s="114"/>
      <c r="AE16" s="114"/>
    </row>
    <row r="17" spans="1:31" ht="37.5" customHeight="1">
      <c r="A17" s="116"/>
      <c r="B17" s="116"/>
      <c r="C17" s="116"/>
      <c r="D17" s="117"/>
      <c r="E17" s="143" t="s">
        <v>102</v>
      </c>
      <c r="F17" s="144" t="s">
        <v>103</v>
      </c>
      <c r="G17" s="145" t="s">
        <v>104</v>
      </c>
      <c r="H17" s="146">
        <v>0</v>
      </c>
      <c r="I17" s="146">
        <v>1115</v>
      </c>
      <c r="J17" s="146"/>
      <c r="K17" s="146"/>
      <c r="L17" s="146">
        <v>1115</v>
      </c>
      <c r="M17" s="146"/>
      <c r="N17" s="146"/>
      <c r="O17" s="146">
        <v>1115</v>
      </c>
      <c r="P17" s="146"/>
      <c r="Q17" s="147"/>
      <c r="R17" s="148">
        <v>40179</v>
      </c>
      <c r="S17" s="148">
        <v>40543</v>
      </c>
      <c r="T17" s="149" t="s">
        <v>105</v>
      </c>
      <c r="U17" s="150" t="s">
        <v>106</v>
      </c>
      <c r="V17" s="151" t="s">
        <v>107</v>
      </c>
      <c r="W17" s="107"/>
      <c r="X17" s="114"/>
      <c r="Y17" s="114"/>
      <c r="Z17" s="114"/>
      <c r="AA17" s="114"/>
      <c r="AB17" s="114"/>
      <c r="AC17" s="114"/>
      <c r="AD17" s="114"/>
      <c r="AE17" s="114"/>
    </row>
    <row r="18" spans="1:31" ht="15" customHeight="1">
      <c r="A18" s="116"/>
      <c r="B18" s="116"/>
      <c r="C18" s="116"/>
      <c r="D18" s="117"/>
      <c r="E18" s="143" t="s">
        <v>108</v>
      </c>
      <c r="F18" s="144"/>
      <c r="G18" s="145" t="s">
        <v>109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48"/>
      <c r="S18" s="148"/>
      <c r="T18" s="149"/>
      <c r="U18" s="150"/>
      <c r="V18" s="151"/>
      <c r="W18" s="107"/>
      <c r="X18" s="114"/>
      <c r="Y18" s="114"/>
      <c r="Z18" s="114"/>
      <c r="AA18" s="114"/>
      <c r="AB18" s="114"/>
      <c r="AC18" s="114"/>
      <c r="AD18" s="114"/>
      <c r="AE18" s="114"/>
    </row>
    <row r="19" spans="1:31" ht="12.75" customHeight="1">
      <c r="A19" s="116"/>
      <c r="B19" s="116"/>
      <c r="C19" s="116"/>
      <c r="D19" s="117"/>
      <c r="E19" s="143" t="s">
        <v>110</v>
      </c>
      <c r="F19" s="144" t="s">
        <v>111</v>
      </c>
      <c r="G19" s="145" t="s">
        <v>104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8"/>
      <c r="S19" s="148"/>
      <c r="T19" s="149"/>
      <c r="U19" s="150"/>
      <c r="V19" s="151"/>
      <c r="W19" s="107"/>
      <c r="X19" s="114"/>
      <c r="Y19" s="114"/>
      <c r="Z19" s="114"/>
      <c r="AA19" s="114"/>
      <c r="AB19" s="114"/>
      <c r="AC19" s="114"/>
      <c r="AD19" s="114"/>
      <c r="AE19" s="114"/>
    </row>
    <row r="20" spans="1:31" ht="12.75" customHeight="1">
      <c r="A20" s="116"/>
      <c r="B20" s="116"/>
      <c r="C20" s="116"/>
      <c r="D20" s="117"/>
      <c r="E20" s="143" t="s">
        <v>112</v>
      </c>
      <c r="F20" s="144"/>
      <c r="G20" s="145" t="s">
        <v>109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7"/>
      <c r="R20" s="148"/>
      <c r="S20" s="148"/>
      <c r="T20" s="149"/>
      <c r="U20" s="150"/>
      <c r="V20" s="151"/>
      <c r="W20" s="107"/>
      <c r="X20" s="114"/>
      <c r="Y20" s="114"/>
      <c r="Z20" s="114"/>
      <c r="AA20" s="114"/>
      <c r="AB20" s="114"/>
      <c r="AC20" s="114"/>
      <c r="AD20" s="114"/>
      <c r="AE20" s="114"/>
    </row>
    <row r="21" spans="1:31" ht="12.75" customHeight="1">
      <c r="A21" s="116"/>
      <c r="B21" s="116"/>
      <c r="C21" s="116"/>
      <c r="D21" s="117"/>
      <c r="E21" s="143" t="s">
        <v>113</v>
      </c>
      <c r="F21" s="152" t="s">
        <v>345</v>
      </c>
      <c r="G21" s="145" t="s">
        <v>104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8"/>
      <c r="S21" s="148"/>
      <c r="T21" s="149"/>
      <c r="U21" s="150"/>
      <c r="V21" s="151"/>
      <c r="W21" s="107"/>
      <c r="X21" s="114"/>
      <c r="Y21" s="114"/>
      <c r="Z21" s="114"/>
      <c r="AA21" s="114"/>
      <c r="AB21" s="114"/>
      <c r="AC21" s="114"/>
      <c r="AD21" s="114"/>
      <c r="AE21" s="114"/>
    </row>
    <row r="22" spans="1:31" ht="12.75" customHeight="1">
      <c r="A22" s="116"/>
      <c r="B22" s="116"/>
      <c r="C22" s="116"/>
      <c r="D22" s="117"/>
      <c r="E22" s="143" t="s">
        <v>114</v>
      </c>
      <c r="F22" s="152"/>
      <c r="G22" s="145" t="s">
        <v>109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8"/>
      <c r="S22" s="148"/>
      <c r="T22" s="149"/>
      <c r="U22" s="150"/>
      <c r="V22" s="151"/>
      <c r="W22" s="107"/>
      <c r="X22" s="114"/>
      <c r="Y22" s="114"/>
      <c r="Z22" s="114"/>
      <c r="AA22" s="114"/>
      <c r="AB22" s="114"/>
      <c r="AC22" s="114"/>
      <c r="AD22" s="114"/>
      <c r="AE22" s="114"/>
    </row>
    <row r="23" spans="1:31" ht="12.75" customHeight="1">
      <c r="A23" s="116"/>
      <c r="B23" s="116"/>
      <c r="C23" s="116"/>
      <c r="D23" s="117"/>
      <c r="E23" s="143" t="s">
        <v>115</v>
      </c>
      <c r="F23" s="152" t="s">
        <v>346</v>
      </c>
      <c r="G23" s="145" t="s">
        <v>104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8"/>
      <c r="S23" s="148"/>
      <c r="T23" s="149"/>
      <c r="U23" s="150"/>
      <c r="V23" s="151"/>
      <c r="W23" s="107"/>
      <c r="X23" s="114"/>
      <c r="Y23" s="114"/>
      <c r="Z23" s="114"/>
      <c r="AA23" s="114"/>
      <c r="AB23" s="114"/>
      <c r="AC23" s="114"/>
      <c r="AD23" s="114"/>
      <c r="AE23" s="114"/>
    </row>
    <row r="24" spans="1:31" ht="12.75" customHeight="1">
      <c r="A24" s="116"/>
      <c r="B24" s="116"/>
      <c r="C24" s="116"/>
      <c r="D24" s="117"/>
      <c r="E24" s="143" t="s">
        <v>116</v>
      </c>
      <c r="F24" s="152"/>
      <c r="G24" s="145" t="s">
        <v>109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7"/>
      <c r="R24" s="148"/>
      <c r="S24" s="148"/>
      <c r="T24" s="149"/>
      <c r="U24" s="150"/>
      <c r="V24" s="151"/>
      <c r="W24" s="107"/>
      <c r="X24" s="114"/>
      <c r="Y24" s="114"/>
      <c r="Z24" s="114"/>
      <c r="AA24" s="114"/>
      <c r="AB24" s="114"/>
      <c r="AC24" s="114"/>
      <c r="AD24" s="114"/>
      <c r="AE24" s="114"/>
    </row>
    <row r="25" spans="1:31" ht="12.75" customHeight="1">
      <c r="A25" s="116"/>
      <c r="B25" s="116"/>
      <c r="C25" s="116"/>
      <c r="D25" s="117"/>
      <c r="E25" s="143" t="s">
        <v>117</v>
      </c>
      <c r="F25" s="152" t="s">
        <v>347</v>
      </c>
      <c r="G25" s="145" t="s">
        <v>104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7"/>
      <c r="R25" s="148"/>
      <c r="S25" s="148"/>
      <c r="T25" s="149"/>
      <c r="U25" s="150"/>
      <c r="V25" s="151"/>
      <c r="W25" s="107"/>
      <c r="X25" s="114"/>
      <c r="Y25" s="114"/>
      <c r="Z25" s="114"/>
      <c r="AA25" s="114"/>
      <c r="AB25" s="114"/>
      <c r="AC25" s="114"/>
      <c r="AD25" s="114"/>
      <c r="AE25" s="114"/>
    </row>
    <row r="26" spans="1:31" ht="12.75" customHeight="1">
      <c r="A26" s="116"/>
      <c r="B26" s="116"/>
      <c r="C26" s="116"/>
      <c r="D26" s="117"/>
      <c r="E26" s="143" t="s">
        <v>118</v>
      </c>
      <c r="F26" s="152"/>
      <c r="G26" s="145" t="s">
        <v>109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8"/>
      <c r="T26" s="149"/>
      <c r="U26" s="150"/>
      <c r="V26" s="151"/>
      <c r="W26" s="107"/>
      <c r="X26" s="114"/>
      <c r="Y26" s="114"/>
      <c r="Z26" s="114"/>
      <c r="AA26" s="114"/>
      <c r="AB26" s="114"/>
      <c r="AC26" s="114"/>
      <c r="AD26" s="114"/>
      <c r="AE26" s="114"/>
    </row>
    <row r="27" spans="1:31" ht="12.75" customHeight="1">
      <c r="A27" s="116"/>
      <c r="B27" s="116"/>
      <c r="C27" s="116"/>
      <c r="D27" s="117"/>
      <c r="E27" s="143" t="s">
        <v>119</v>
      </c>
      <c r="F27" s="152" t="s">
        <v>348</v>
      </c>
      <c r="G27" s="145" t="s">
        <v>104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7"/>
      <c r="R27" s="148"/>
      <c r="S27" s="148"/>
      <c r="T27" s="149"/>
      <c r="U27" s="150"/>
      <c r="V27" s="151"/>
      <c r="W27" s="107"/>
      <c r="X27" s="114"/>
      <c r="Y27" s="114"/>
      <c r="Z27" s="114"/>
      <c r="AA27" s="114"/>
      <c r="AB27" s="114"/>
      <c r="AC27" s="114"/>
      <c r="AD27" s="114"/>
      <c r="AE27" s="114"/>
    </row>
    <row r="28" spans="1:31" ht="12.75" customHeight="1">
      <c r="A28" s="116"/>
      <c r="B28" s="116"/>
      <c r="C28" s="116"/>
      <c r="D28" s="117"/>
      <c r="E28" s="143" t="s">
        <v>120</v>
      </c>
      <c r="F28" s="152"/>
      <c r="G28" s="145" t="s">
        <v>109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7"/>
      <c r="R28" s="148"/>
      <c r="S28" s="148"/>
      <c r="T28" s="149"/>
      <c r="U28" s="150"/>
      <c r="V28" s="151"/>
      <c r="W28" s="107"/>
      <c r="X28" s="114"/>
      <c r="Y28" s="114"/>
      <c r="Z28" s="114"/>
      <c r="AA28" s="114"/>
      <c r="AB28" s="114"/>
      <c r="AC28" s="114"/>
      <c r="AD28" s="114"/>
      <c r="AE28" s="114"/>
    </row>
    <row r="29" spans="1:31" ht="12.75" customHeight="1">
      <c r="A29" s="116"/>
      <c r="B29" s="116"/>
      <c r="C29" s="116"/>
      <c r="D29" s="117"/>
      <c r="E29" s="143" t="s">
        <v>121</v>
      </c>
      <c r="F29" s="144" t="s">
        <v>122</v>
      </c>
      <c r="G29" s="145" t="s">
        <v>104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7"/>
      <c r="R29" s="148"/>
      <c r="S29" s="148"/>
      <c r="T29" s="149"/>
      <c r="U29" s="150"/>
      <c r="V29" s="151"/>
      <c r="W29" s="107"/>
      <c r="X29" s="114"/>
      <c r="Y29" s="114"/>
      <c r="Z29" s="114"/>
      <c r="AA29" s="114"/>
      <c r="AB29" s="114"/>
      <c r="AC29" s="114"/>
      <c r="AD29" s="114"/>
      <c r="AE29" s="114"/>
    </row>
    <row r="30" spans="1:31" ht="12.75" customHeight="1">
      <c r="A30" s="116"/>
      <c r="B30" s="116"/>
      <c r="C30" s="116"/>
      <c r="D30" s="153" t="s">
        <v>123</v>
      </c>
      <c r="E30" s="143" t="s">
        <v>124</v>
      </c>
      <c r="F30" s="144"/>
      <c r="G30" s="145" t="s">
        <v>109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7"/>
      <c r="R30" s="148"/>
      <c r="S30" s="148"/>
      <c r="T30" s="149"/>
      <c r="U30" s="150"/>
      <c r="V30" s="151"/>
      <c r="W30" s="107"/>
      <c r="X30" s="114"/>
      <c r="Y30" s="114"/>
      <c r="Z30" s="114"/>
      <c r="AA30" s="114"/>
      <c r="AB30" s="114"/>
      <c r="AC30" s="114"/>
      <c r="AD30" s="114"/>
      <c r="AE30" s="114"/>
    </row>
    <row r="31" spans="1:31" ht="12.75" customHeight="1">
      <c r="A31" s="116"/>
      <c r="B31" s="116"/>
      <c r="C31" s="116"/>
      <c r="D31" s="153" t="s">
        <v>125</v>
      </c>
      <c r="E31" s="154"/>
      <c r="F31" s="155" t="s">
        <v>126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  <c r="W31" s="107"/>
      <c r="X31" s="114"/>
      <c r="Y31" s="114"/>
      <c r="Z31" s="114"/>
      <c r="AA31" s="114"/>
      <c r="AB31" s="114"/>
      <c r="AC31" s="114"/>
      <c r="AD31" s="114"/>
      <c r="AE31" s="114"/>
    </row>
    <row r="32" spans="4:32" ht="11.25"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60"/>
      <c r="AF32" s="114"/>
    </row>
  </sheetData>
  <sheetProtection sheet="1" formatColumns="0" formatRows="0"/>
  <mergeCells count="26">
    <mergeCell ref="E10:V10"/>
    <mergeCell ref="E12:E14"/>
    <mergeCell ref="F12:G14"/>
    <mergeCell ref="I12:K12"/>
    <mergeCell ref="L12:N12"/>
    <mergeCell ref="O12:Q12"/>
    <mergeCell ref="R12:R14"/>
    <mergeCell ref="S12:S14"/>
    <mergeCell ref="T12:T14"/>
    <mergeCell ref="U12:U14"/>
    <mergeCell ref="V12:V14"/>
    <mergeCell ref="H13:H14"/>
    <mergeCell ref="I13:I14"/>
    <mergeCell ref="J13:K13"/>
    <mergeCell ref="L13:L14"/>
    <mergeCell ref="M13:N13"/>
    <mergeCell ref="O13:O14"/>
    <mergeCell ref="P13:Q13"/>
    <mergeCell ref="F15:G15"/>
    <mergeCell ref="F17:F18"/>
    <mergeCell ref="F19:F20"/>
    <mergeCell ref="F21:F22"/>
    <mergeCell ref="F23:F24"/>
    <mergeCell ref="F25:F26"/>
    <mergeCell ref="F27:F28"/>
    <mergeCell ref="F29:F30"/>
  </mergeCells>
  <dataValidations count="2">
    <dataValidation type="decimal" allowBlank="1" showErrorMessage="1" sqref="H16:Q30">
      <formula1>-9999999999999990000000000000</formula1>
      <formula2>9.99999999999999E+28</formula2>
    </dataValidation>
    <dataValidation type="date" allowBlank="1" showErrorMessage="1" sqref="R16:S30">
      <formula1>1</formula1>
      <formula2>73051</formula2>
    </dataValidation>
  </dataValidations>
  <hyperlinks>
    <hyperlink ref="F9" location="Список листов!A1" display="Список листов"/>
    <hyperlink ref="F31" location="ТС цены!A1" display="Добавить вид теплоносителя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workbookViewId="0" topLeftCell="C7">
      <selection activeCell="H9" sqref="H9"/>
    </sheetView>
  </sheetViews>
  <sheetFormatPr defaultColWidth="9.00390625" defaultRowHeight="12.75"/>
  <cols>
    <col min="1" max="2" width="0" style="98" hidden="1" customWidth="1"/>
    <col min="3" max="3" width="2.75390625" style="98" customWidth="1"/>
    <col min="4" max="4" width="8.375" style="98" customWidth="1"/>
    <col min="5" max="5" width="6.875" style="98" customWidth="1"/>
    <col min="6" max="6" width="50.75390625" style="98" customWidth="1"/>
    <col min="7" max="8" width="15.75390625" style="98" customWidth="1"/>
    <col min="9" max="10" width="2.75390625" style="98" customWidth="1"/>
    <col min="11" max="16384" width="9.125" style="98" customWidth="1"/>
  </cols>
  <sheetData>
    <row r="1" ht="11.25" hidden="1"/>
    <row r="2" spans="4:8" ht="12.75" hidden="1">
      <c r="D2" s="161" t="s">
        <v>127</v>
      </c>
      <c r="E2" s="162"/>
      <c r="F2" s="163"/>
      <c r="G2" s="150"/>
      <c r="H2" s="164"/>
    </row>
    <row r="3" ht="11.25" hidden="1"/>
    <row r="4" ht="11.25" hidden="1"/>
    <row r="5" ht="11.25" hidden="1"/>
    <row r="6" ht="11.25" hidden="1"/>
    <row r="8" spans="4:9" ht="11.25">
      <c r="D8" s="101"/>
      <c r="E8" s="102"/>
      <c r="F8" s="102"/>
      <c r="G8" s="102"/>
      <c r="H8" s="102"/>
      <c r="I8" s="103"/>
    </row>
    <row r="9" spans="4:29" ht="12.75" customHeight="1">
      <c r="D9" s="104"/>
      <c r="E9" s="105"/>
      <c r="F9" s="106" t="s">
        <v>83</v>
      </c>
      <c r="G9" s="106"/>
      <c r="H9" s="106"/>
      <c r="I9" s="107"/>
      <c r="J9" s="165"/>
      <c r="K9" s="165"/>
      <c r="L9" s="165"/>
      <c r="M9" s="165"/>
      <c r="N9" s="165"/>
      <c r="O9" s="165"/>
      <c r="P9" s="165"/>
      <c r="Q9" s="165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3:25" ht="30.75" customHeight="1">
      <c r="C10" s="110"/>
      <c r="D10" s="111"/>
      <c r="E10" s="112" t="s">
        <v>84</v>
      </c>
      <c r="F10" s="112"/>
      <c r="G10" s="112"/>
      <c r="H10" s="112"/>
      <c r="I10" s="166"/>
      <c r="J10" s="167"/>
      <c r="K10" s="167"/>
      <c r="L10" s="167"/>
      <c r="M10" s="167"/>
      <c r="N10" s="167"/>
      <c r="O10" s="167"/>
      <c r="P10" s="167"/>
      <c r="Q10" s="167"/>
      <c r="R10" s="114"/>
      <c r="S10" s="114"/>
      <c r="T10" s="114"/>
      <c r="U10" s="114"/>
      <c r="V10" s="114"/>
      <c r="W10" s="114"/>
      <c r="X10" s="114"/>
      <c r="Y10" s="114"/>
    </row>
    <row r="11" spans="3:25" ht="12.75" customHeight="1">
      <c r="C11" s="110"/>
      <c r="D11" s="111"/>
      <c r="E11" s="105"/>
      <c r="F11" s="105"/>
      <c r="G11" s="105"/>
      <c r="H11" s="105"/>
      <c r="I11" s="107"/>
      <c r="J11" s="165"/>
      <c r="K11" s="165"/>
      <c r="L11" s="165"/>
      <c r="M11" s="165"/>
      <c r="N11" s="165"/>
      <c r="O11" s="165"/>
      <c r="P11" s="165"/>
      <c r="Q11" s="165"/>
      <c r="R11" s="114"/>
      <c r="S11" s="114"/>
      <c r="T11" s="114"/>
      <c r="U11" s="114"/>
      <c r="V11" s="114"/>
      <c r="W11" s="114"/>
      <c r="X11" s="114"/>
      <c r="Y11" s="114"/>
    </row>
    <row r="12" spans="3:9" ht="30" customHeight="1">
      <c r="C12" s="168"/>
      <c r="D12" s="169"/>
      <c r="E12" s="170" t="s">
        <v>85</v>
      </c>
      <c r="F12" s="171" t="s">
        <v>86</v>
      </c>
      <c r="G12" s="171" t="s">
        <v>128</v>
      </c>
      <c r="H12" s="172" t="s">
        <v>129</v>
      </c>
      <c r="I12" s="173"/>
    </row>
    <row r="13" spans="4:9" ht="11.25">
      <c r="D13" s="104"/>
      <c r="E13" s="174">
        <v>1</v>
      </c>
      <c r="F13" s="175">
        <v>2</v>
      </c>
      <c r="G13" s="175">
        <v>3</v>
      </c>
      <c r="H13" s="176">
        <v>4</v>
      </c>
      <c r="I13" s="173"/>
    </row>
    <row r="14" spans="4:11" ht="22.5">
      <c r="D14" s="104"/>
      <c r="E14" s="177" t="s">
        <v>130</v>
      </c>
      <c r="F14" s="178" t="s">
        <v>131</v>
      </c>
      <c r="G14" s="179" t="s">
        <v>29</v>
      </c>
      <c r="H14" s="180">
        <f>IF(K14=0,0,SUM(H15:H17)/K14)</f>
        <v>0</v>
      </c>
      <c r="I14" s="173"/>
      <c r="K14" s="181">
        <f>SUM(K15:K17)</f>
        <v>3</v>
      </c>
    </row>
    <row r="15" spans="4:11" ht="22.5">
      <c r="D15" s="104"/>
      <c r="E15" s="177" t="s">
        <v>132</v>
      </c>
      <c r="F15" s="182" t="s">
        <v>133</v>
      </c>
      <c r="G15" s="179" t="s">
        <v>29</v>
      </c>
      <c r="H15" s="183">
        <v>0</v>
      </c>
      <c r="I15" s="173"/>
      <c r="K15" s="181">
        <f>IF(H15="",0,1)</f>
        <v>1</v>
      </c>
    </row>
    <row r="16" spans="4:11" ht="22.5">
      <c r="D16" s="104"/>
      <c r="E16" s="177" t="s">
        <v>134</v>
      </c>
      <c r="F16" s="182" t="s">
        <v>135</v>
      </c>
      <c r="G16" s="179" t="s">
        <v>29</v>
      </c>
      <c r="H16" s="183">
        <v>0</v>
      </c>
      <c r="I16" s="173"/>
      <c r="K16" s="181">
        <f>IF(H16="",0,1)</f>
        <v>1</v>
      </c>
    </row>
    <row r="17" spans="4:11" ht="22.5">
      <c r="D17" s="104"/>
      <c r="E17" s="177" t="s">
        <v>136</v>
      </c>
      <c r="F17" s="182" t="s">
        <v>137</v>
      </c>
      <c r="G17" s="179" t="s">
        <v>29</v>
      </c>
      <c r="H17" s="183">
        <v>0</v>
      </c>
      <c r="I17" s="173"/>
      <c r="K17" s="181">
        <f>IF(H17="",0,1)</f>
        <v>1</v>
      </c>
    </row>
    <row r="18" spans="4:9" ht="22.5">
      <c r="D18" s="104"/>
      <c r="E18" s="184" t="s">
        <v>138</v>
      </c>
      <c r="F18" s="178" t="s">
        <v>139</v>
      </c>
      <c r="G18" s="179" t="s">
        <v>29</v>
      </c>
      <c r="H18" s="183">
        <v>0</v>
      </c>
      <c r="I18" s="173"/>
    </row>
    <row r="19" spans="4:9" ht="22.5">
      <c r="D19" s="104"/>
      <c r="E19" s="184" t="s">
        <v>140</v>
      </c>
      <c r="F19" s="178" t="s">
        <v>141</v>
      </c>
      <c r="G19" s="179" t="s">
        <v>29</v>
      </c>
      <c r="H19" s="183">
        <v>0</v>
      </c>
      <c r="I19" s="173"/>
    </row>
    <row r="20" spans="4:9" ht="33.75">
      <c r="D20" s="104"/>
      <c r="E20" s="184" t="s">
        <v>142</v>
      </c>
      <c r="F20" s="178" t="s">
        <v>143</v>
      </c>
      <c r="G20" s="179" t="s">
        <v>144</v>
      </c>
      <c r="H20" s="183">
        <v>0</v>
      </c>
      <c r="I20" s="173"/>
    </row>
    <row r="21" spans="4:9" ht="22.5">
      <c r="D21" s="104"/>
      <c r="E21" s="184" t="s">
        <v>145</v>
      </c>
      <c r="F21" s="185" t="s">
        <v>146</v>
      </c>
      <c r="G21" s="186" t="s">
        <v>144</v>
      </c>
      <c r="H21" s="183">
        <v>0</v>
      </c>
      <c r="I21" s="173"/>
    </row>
    <row r="22" spans="4:9" ht="22.5">
      <c r="D22" s="104"/>
      <c r="E22" s="187" t="s">
        <v>147</v>
      </c>
      <c r="F22" s="188" t="s">
        <v>148</v>
      </c>
      <c r="G22" s="189" t="s">
        <v>29</v>
      </c>
      <c r="H22" s="190">
        <v>0</v>
      </c>
      <c r="I22" s="173"/>
    </row>
    <row r="23" spans="4:9" ht="22.5" customHeight="1">
      <c r="D23" s="158"/>
      <c r="E23" s="159"/>
      <c r="F23" s="159"/>
      <c r="G23" s="159"/>
      <c r="H23" s="159"/>
      <c r="I23" s="160"/>
    </row>
  </sheetData>
  <sheetProtection sheet="1" formatColumns="0" formatRows="0"/>
  <mergeCells count="1">
    <mergeCell ref="E10:H10"/>
  </mergeCells>
  <dataValidations count="2">
    <dataValidation type="list" allowBlank="1" showErrorMessage="1" sqref="F2">
      <formula1>tar_price2</formula1>
      <formula2>0</formula2>
    </dataValidation>
    <dataValidation type="decimal" allowBlank="1" showErrorMessage="1" sqref="H15:H22">
      <formula1>-99999999999999900000000000000</formula1>
      <formula2>9.99999999999999E+28</formula2>
    </dataValidation>
  </dataValidations>
  <hyperlinks>
    <hyperlink ref="D2" location="ТС цены (2)!A1" display="Удалить"/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workbookViewId="0" topLeftCell="C7">
      <selection activeCell="H9" sqref="H9"/>
    </sheetView>
  </sheetViews>
  <sheetFormatPr defaultColWidth="9.00390625" defaultRowHeight="12.75"/>
  <cols>
    <col min="1" max="2" width="0" style="98" hidden="1" customWidth="1"/>
    <col min="3" max="4" width="2.75390625" style="98" customWidth="1"/>
    <col min="5" max="5" width="6.875" style="98" customWidth="1"/>
    <col min="6" max="6" width="50.75390625" style="98" customWidth="1"/>
    <col min="7" max="7" width="40.75390625" style="98" customWidth="1"/>
    <col min="8" max="9" width="2.75390625" style="98" customWidth="1"/>
    <col min="10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1"/>
      <c r="E8" s="102"/>
      <c r="F8" s="102"/>
      <c r="G8" s="102"/>
      <c r="H8" s="103"/>
    </row>
    <row r="9" spans="4:28" ht="12.75" customHeight="1">
      <c r="D9" s="104"/>
      <c r="E9" s="105"/>
      <c r="F9" s="191" t="s">
        <v>83</v>
      </c>
      <c r="G9" s="105"/>
      <c r="H9" s="107"/>
      <c r="I9" s="165"/>
      <c r="J9" s="165"/>
      <c r="K9" s="165"/>
      <c r="L9" s="165"/>
      <c r="M9" s="165"/>
      <c r="N9" s="165"/>
      <c r="O9" s="165"/>
      <c r="P9" s="165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149</v>
      </c>
      <c r="F10" s="112"/>
      <c r="G10" s="112"/>
      <c r="H10" s="166"/>
      <c r="I10" s="167"/>
      <c r="J10" s="167"/>
      <c r="K10" s="167"/>
      <c r="L10" s="167"/>
      <c r="M10" s="167"/>
      <c r="N10" s="167"/>
      <c r="O10" s="167"/>
      <c r="P10" s="167"/>
      <c r="Q10" s="114"/>
      <c r="R10" s="114"/>
      <c r="S10" s="114"/>
      <c r="T10" s="114"/>
      <c r="U10" s="114"/>
      <c r="V10" s="114"/>
      <c r="W10" s="114"/>
      <c r="X10" s="114"/>
    </row>
    <row r="11" spans="3:24" ht="12.75" customHeight="1">
      <c r="C11" s="110"/>
      <c r="D11" s="111"/>
      <c r="E11" s="105"/>
      <c r="F11" s="105"/>
      <c r="G11" s="105"/>
      <c r="H11" s="107"/>
      <c r="I11" s="165"/>
      <c r="J11" s="165"/>
      <c r="K11" s="165"/>
      <c r="L11" s="165"/>
      <c r="M11" s="165"/>
      <c r="N11" s="165"/>
      <c r="O11" s="165"/>
      <c r="P11" s="165"/>
      <c r="Q11" s="114"/>
      <c r="R11" s="114"/>
      <c r="S11" s="114"/>
      <c r="T11" s="114"/>
      <c r="U11" s="114"/>
      <c r="V11" s="114"/>
      <c r="W11" s="114"/>
      <c r="X11" s="114"/>
    </row>
    <row r="12" spans="3:24" ht="30" customHeight="1">
      <c r="C12" s="110"/>
      <c r="D12" s="111"/>
      <c r="E12" s="192" t="s">
        <v>85</v>
      </c>
      <c r="F12" s="193" t="s">
        <v>86</v>
      </c>
      <c r="G12" s="194" t="s">
        <v>129</v>
      </c>
      <c r="H12" s="107"/>
      <c r="I12" s="165"/>
      <c r="J12" s="165"/>
      <c r="K12" s="165"/>
      <c r="L12" s="165"/>
      <c r="M12" s="165"/>
      <c r="N12" s="165"/>
      <c r="O12" s="165"/>
      <c r="P12" s="165"/>
      <c r="Q12" s="114"/>
      <c r="R12" s="114"/>
      <c r="S12" s="114"/>
      <c r="T12" s="114"/>
      <c r="U12" s="114"/>
      <c r="V12" s="114"/>
      <c r="W12" s="114"/>
      <c r="X12" s="114"/>
    </row>
    <row r="13" spans="3:24" ht="12" customHeight="1">
      <c r="C13" s="110"/>
      <c r="D13" s="111"/>
      <c r="E13" s="195">
        <v>1</v>
      </c>
      <c r="F13" s="196">
        <f>E13+1</f>
        <v>2</v>
      </c>
      <c r="G13" s="197">
        <f>F13+1</f>
        <v>3</v>
      </c>
      <c r="H13" s="107"/>
      <c r="I13" s="165"/>
      <c r="J13" s="165"/>
      <c r="K13" s="165"/>
      <c r="L13" s="165"/>
      <c r="M13" s="165"/>
      <c r="N13" s="165"/>
      <c r="O13" s="165"/>
      <c r="P13" s="165"/>
      <c r="Q13" s="114"/>
      <c r="R13" s="114"/>
      <c r="S13" s="114"/>
      <c r="T13" s="114"/>
      <c r="U13" s="114"/>
      <c r="V13" s="114"/>
      <c r="W13" s="114"/>
      <c r="X13" s="114"/>
    </row>
    <row r="14" spans="3:8" ht="42" customHeight="1">
      <c r="C14" s="168"/>
      <c r="D14" s="169"/>
      <c r="E14" s="198">
        <v>1</v>
      </c>
      <c r="F14" s="199" t="s">
        <v>150</v>
      </c>
      <c r="G14" s="200">
        <v>0</v>
      </c>
      <c r="H14" s="173"/>
    </row>
    <row r="15" spans="3:8" ht="42" customHeight="1">
      <c r="C15" s="168"/>
      <c r="D15" s="169"/>
      <c r="E15" s="90">
        <v>2</v>
      </c>
      <c r="F15" s="201" t="s">
        <v>151</v>
      </c>
      <c r="G15" s="202">
        <v>0</v>
      </c>
      <c r="H15" s="173"/>
    </row>
    <row r="16" spans="3:8" ht="42" customHeight="1">
      <c r="C16" s="168"/>
      <c r="D16" s="169"/>
      <c r="E16" s="203">
        <v>3</v>
      </c>
      <c r="F16" s="204" t="s">
        <v>152</v>
      </c>
      <c r="G16" s="205">
        <v>0</v>
      </c>
      <c r="H16" s="173"/>
    </row>
    <row r="17" spans="3:8" ht="48" customHeight="1">
      <c r="C17" s="168"/>
      <c r="D17" s="169"/>
      <c r="E17" s="206">
        <v>4</v>
      </c>
      <c r="F17" s="207" t="s">
        <v>153</v>
      </c>
      <c r="G17" s="208">
        <v>0</v>
      </c>
      <c r="H17" s="173"/>
    </row>
    <row r="18" spans="3:8" ht="11.25">
      <c r="C18" s="168"/>
      <c r="D18" s="209"/>
      <c r="E18" s="210"/>
      <c r="F18" s="211"/>
      <c r="G18" s="159"/>
      <c r="H18" s="160"/>
    </row>
    <row r="19" spans="3:7" ht="11.25">
      <c r="C19" s="168"/>
      <c r="D19" s="168"/>
      <c r="E19" s="168"/>
      <c r="F19" s="212"/>
      <c r="G19" s="213"/>
    </row>
  </sheetData>
  <sheetProtection sheet="1" objects="1" formatColumns="0" formatRows="0"/>
  <mergeCells count="1">
    <mergeCell ref="E10:G10"/>
  </mergeCells>
  <dataValidations count="1">
    <dataValidation type="decimal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workbookViewId="0" topLeftCell="C7">
      <selection activeCell="H9" sqref="H9"/>
    </sheetView>
  </sheetViews>
  <sheetFormatPr defaultColWidth="9.00390625" defaultRowHeight="12.75"/>
  <cols>
    <col min="1" max="2" width="0" style="98" hidden="1" customWidth="1"/>
    <col min="3" max="3" width="2.75390625" style="98" customWidth="1"/>
    <col min="4" max="4" width="8.625" style="98" customWidth="1"/>
    <col min="5" max="5" width="6.875" style="98" customWidth="1"/>
    <col min="6" max="6" width="70.75390625" style="98" customWidth="1"/>
    <col min="7" max="7" width="40.75390625" style="98" customWidth="1"/>
    <col min="8" max="8" width="40.75390625" style="214" customWidth="1"/>
    <col min="9" max="11" width="0" style="98" hidden="1" customWidth="1"/>
    <col min="12" max="12" width="22.75390625" style="98" customWidth="1"/>
    <col min="13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215"/>
    </row>
    <row r="8" spans="4:12" ht="11.25">
      <c r="D8" s="101"/>
      <c r="E8" s="102"/>
      <c r="F8" s="102"/>
      <c r="G8" s="102"/>
      <c r="H8" s="216"/>
      <c r="I8" s="102"/>
      <c r="J8" s="102"/>
      <c r="K8" s="102"/>
      <c r="L8" s="103"/>
    </row>
    <row r="9" spans="4:32" ht="12.75" customHeight="1">
      <c r="D9" s="104"/>
      <c r="E9" s="105"/>
      <c r="F9" s="217" t="s">
        <v>83</v>
      </c>
      <c r="G9" s="105"/>
      <c r="H9" s="105"/>
      <c r="I9" s="105"/>
      <c r="J9" s="105"/>
      <c r="K9" s="105"/>
      <c r="L9" s="107"/>
      <c r="M9" s="165"/>
      <c r="N9" s="165"/>
      <c r="O9" s="165"/>
      <c r="P9" s="165"/>
      <c r="Q9" s="165"/>
      <c r="R9" s="165"/>
      <c r="S9" s="165"/>
      <c r="T9" s="165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3:28" ht="30.75" customHeight="1">
      <c r="C10" s="110"/>
      <c r="D10" s="111"/>
      <c r="E10" s="112" t="s">
        <v>154</v>
      </c>
      <c r="F10" s="112"/>
      <c r="G10" s="112"/>
      <c r="H10" s="218"/>
      <c r="I10" s="218"/>
      <c r="J10" s="218"/>
      <c r="K10" s="218"/>
      <c r="L10" s="166"/>
      <c r="M10" s="167"/>
      <c r="N10" s="167"/>
      <c r="O10" s="167"/>
      <c r="P10" s="167"/>
      <c r="Q10" s="167"/>
      <c r="R10" s="167"/>
      <c r="S10" s="167"/>
      <c r="T10" s="167"/>
      <c r="U10" s="114"/>
      <c r="V10" s="114"/>
      <c r="W10" s="114"/>
      <c r="X10" s="114"/>
      <c r="Y10" s="114"/>
      <c r="Z10" s="114"/>
      <c r="AA10" s="114"/>
      <c r="AB10" s="114"/>
    </row>
    <row r="11" spans="3:28" ht="12.75" customHeight="1">
      <c r="C11" s="110"/>
      <c r="D11" s="111"/>
      <c r="E11" s="105"/>
      <c r="F11" s="105"/>
      <c r="G11" s="219"/>
      <c r="H11" s="115"/>
      <c r="I11" s="218"/>
      <c r="J11" s="115"/>
      <c r="K11" s="115"/>
      <c r="L11" s="107"/>
      <c r="M11" s="165"/>
      <c r="N11" s="165"/>
      <c r="O11" s="165"/>
      <c r="P11" s="165"/>
      <c r="Q11" s="165"/>
      <c r="R11" s="165"/>
      <c r="S11" s="165"/>
      <c r="T11" s="165"/>
      <c r="U11" s="114"/>
      <c r="V11" s="114"/>
      <c r="W11" s="114"/>
      <c r="X11" s="114"/>
      <c r="Y11" s="114"/>
      <c r="Z11" s="114"/>
      <c r="AA11" s="114"/>
      <c r="AB11" s="114"/>
    </row>
    <row r="12" spans="3:28" ht="30" customHeight="1">
      <c r="C12" s="110"/>
      <c r="D12" s="111"/>
      <c r="E12" s="220" t="s">
        <v>85</v>
      </c>
      <c r="F12" s="221" t="s">
        <v>86</v>
      </c>
      <c r="G12" s="222" t="s">
        <v>129</v>
      </c>
      <c r="H12" s="223" t="s">
        <v>155</v>
      </c>
      <c r="I12" s="218"/>
      <c r="J12" s="218"/>
      <c r="K12" s="218"/>
      <c r="L12" s="107"/>
      <c r="M12" s="165"/>
      <c r="N12" s="165"/>
      <c r="O12" s="165"/>
      <c r="P12" s="165"/>
      <c r="Q12" s="165"/>
      <c r="R12" s="165"/>
      <c r="S12" s="165"/>
      <c r="T12" s="165"/>
      <c r="U12" s="114"/>
      <c r="V12" s="114"/>
      <c r="W12" s="114"/>
      <c r="X12" s="114"/>
      <c r="Y12" s="114"/>
      <c r="Z12" s="114"/>
      <c r="AA12" s="114"/>
      <c r="AB12" s="114"/>
    </row>
    <row r="13" spans="3:28" ht="12" customHeight="1">
      <c r="C13" s="110"/>
      <c r="D13" s="111"/>
      <c r="E13" s="224">
        <v>1</v>
      </c>
      <c r="F13" s="225">
        <f>E13+1</f>
        <v>2</v>
      </c>
      <c r="G13" s="225">
        <f>F13+1</f>
        <v>3</v>
      </c>
      <c r="H13" s="226">
        <f>G13+1</f>
        <v>4</v>
      </c>
      <c r="I13" s="227"/>
      <c r="J13" s="227"/>
      <c r="K13" s="227"/>
      <c r="L13" s="107"/>
      <c r="M13" s="165"/>
      <c r="N13" s="165"/>
      <c r="O13" s="165"/>
      <c r="P13" s="165"/>
      <c r="Q13" s="165"/>
      <c r="R13" s="165"/>
      <c r="S13" s="165"/>
      <c r="T13" s="165"/>
      <c r="U13" s="114"/>
      <c r="V13" s="114"/>
      <c r="W13" s="114"/>
      <c r="X13" s="114"/>
      <c r="Y13" s="114"/>
      <c r="Z13" s="114"/>
      <c r="AA13" s="114"/>
      <c r="AB13" s="114"/>
    </row>
    <row r="14" spans="3:12" ht="29.25" customHeight="1">
      <c r="C14" s="168"/>
      <c r="D14" s="169"/>
      <c r="E14" s="228">
        <v>1</v>
      </c>
      <c r="F14" s="199" t="s">
        <v>156</v>
      </c>
      <c r="G14" s="229" t="s">
        <v>157</v>
      </c>
      <c r="H14" s="230" t="s">
        <v>158</v>
      </c>
      <c r="I14" s="231"/>
      <c r="J14" s="232" t="s">
        <v>159</v>
      </c>
      <c r="K14" s="233"/>
      <c r="L14" s="234" t="s">
        <v>160</v>
      </c>
    </row>
    <row r="15" spans="3:12" ht="29.25" customHeight="1">
      <c r="C15" s="168"/>
      <c r="D15" s="169"/>
      <c r="E15" s="235">
        <v>2</v>
      </c>
      <c r="F15" s="236" t="s">
        <v>161</v>
      </c>
      <c r="G15" s="237"/>
      <c r="H15" s="238" t="s">
        <v>158</v>
      </c>
      <c r="I15" s="239"/>
      <c r="J15" s="240" t="s">
        <v>158</v>
      </c>
      <c r="K15" s="233"/>
      <c r="L15" s="173"/>
    </row>
    <row r="16" spans="3:12" ht="29.25" customHeight="1">
      <c r="C16" s="168"/>
      <c r="D16" s="169"/>
      <c r="E16" s="235">
        <v>3</v>
      </c>
      <c r="F16" s="241" t="s">
        <v>162</v>
      </c>
      <c r="G16" s="242"/>
      <c r="H16" s="243" t="s">
        <v>158</v>
      </c>
      <c r="I16" s="239"/>
      <c r="J16" s="240" t="s">
        <v>158</v>
      </c>
      <c r="K16" s="233"/>
      <c r="L16" s="173"/>
    </row>
    <row r="17" spans="3:12" ht="29.25" customHeight="1">
      <c r="C17" s="168"/>
      <c r="D17" s="169"/>
      <c r="E17" s="235">
        <v>4</v>
      </c>
      <c r="F17" s="241" t="s">
        <v>163</v>
      </c>
      <c r="G17" s="242"/>
      <c r="H17" s="243" t="s">
        <v>158</v>
      </c>
      <c r="I17" s="239"/>
      <c r="J17" s="240" t="s">
        <v>158</v>
      </c>
      <c r="K17" s="233"/>
      <c r="L17" s="173"/>
    </row>
    <row r="18" spans="3:12" ht="29.25" customHeight="1">
      <c r="C18" s="168"/>
      <c r="D18" s="169"/>
      <c r="E18" s="235">
        <v>5</v>
      </c>
      <c r="F18" s="236" t="s">
        <v>164</v>
      </c>
      <c r="G18" s="244"/>
      <c r="H18" s="245" t="s">
        <v>158</v>
      </c>
      <c r="I18" s="246"/>
      <c r="J18" s="247" t="s">
        <v>158</v>
      </c>
      <c r="K18" s="248"/>
      <c r="L18" s="173"/>
    </row>
    <row r="19" spans="3:12" ht="29.25" customHeight="1">
      <c r="C19" s="168"/>
      <c r="D19" s="169"/>
      <c r="E19" s="235" t="s">
        <v>147</v>
      </c>
      <c r="F19" s="236" t="s">
        <v>165</v>
      </c>
      <c r="G19" s="249"/>
      <c r="H19" s="243" t="s">
        <v>158</v>
      </c>
      <c r="I19" s="250"/>
      <c r="J19" s="240" t="s">
        <v>158</v>
      </c>
      <c r="K19" s="233"/>
      <c r="L19" s="173"/>
    </row>
    <row r="20" spans="3:12" ht="29.25" customHeight="1">
      <c r="C20" s="168"/>
      <c r="D20" s="169"/>
      <c r="E20" s="235" t="s">
        <v>166</v>
      </c>
      <c r="F20" s="201" t="s">
        <v>167</v>
      </c>
      <c r="G20" s="251">
        <f aca="true" t="shared" si="0" ref="G20:G29">SUM(J20:K20)</f>
        <v>0</v>
      </c>
      <c r="H20" s="252"/>
      <c r="I20" s="253"/>
      <c r="J20" s="254">
        <f>SUM(J21:J30)</f>
        <v>0</v>
      </c>
      <c r="K20" s="255"/>
      <c r="L20" s="173"/>
    </row>
    <row r="21" spans="3:12" ht="21" customHeight="1">
      <c r="C21" s="168"/>
      <c r="D21" s="169"/>
      <c r="E21" s="235" t="s">
        <v>119</v>
      </c>
      <c r="F21" s="256" t="s">
        <v>168</v>
      </c>
      <c r="G21" s="251">
        <f t="shared" si="0"/>
        <v>0</v>
      </c>
      <c r="H21" s="252"/>
      <c r="I21" s="253"/>
      <c r="J21" s="257"/>
      <c r="K21" s="255"/>
      <c r="L21" s="173"/>
    </row>
    <row r="22" spans="3:12" ht="21" customHeight="1">
      <c r="C22" s="168"/>
      <c r="D22" s="169"/>
      <c r="E22" s="235" t="s">
        <v>120</v>
      </c>
      <c r="F22" s="256" t="s">
        <v>169</v>
      </c>
      <c r="G22" s="251">
        <f t="shared" si="0"/>
        <v>0</v>
      </c>
      <c r="H22" s="252"/>
      <c r="I22" s="253"/>
      <c r="J22" s="257"/>
      <c r="K22" s="255"/>
      <c r="L22" s="173"/>
    </row>
    <row r="23" spans="3:12" ht="21" customHeight="1">
      <c r="C23" s="168"/>
      <c r="D23" s="169"/>
      <c r="E23" s="235" t="s">
        <v>170</v>
      </c>
      <c r="F23" s="256" t="s">
        <v>171</v>
      </c>
      <c r="G23" s="251">
        <f t="shared" si="0"/>
        <v>0</v>
      </c>
      <c r="H23" s="252"/>
      <c r="I23" s="253"/>
      <c r="J23" s="257"/>
      <c r="K23" s="255"/>
      <c r="L23" s="173"/>
    </row>
    <row r="24" spans="3:12" ht="21" customHeight="1">
      <c r="C24" s="168"/>
      <c r="D24" s="169"/>
      <c r="E24" s="235" t="s">
        <v>172</v>
      </c>
      <c r="F24" s="256" t="s">
        <v>173</v>
      </c>
      <c r="G24" s="251">
        <f t="shared" si="0"/>
        <v>0</v>
      </c>
      <c r="H24" s="252"/>
      <c r="I24" s="253"/>
      <c r="J24" s="257"/>
      <c r="K24" s="255"/>
      <c r="L24" s="173"/>
    </row>
    <row r="25" spans="3:12" ht="21" customHeight="1">
      <c r="C25" s="168"/>
      <c r="D25" s="169"/>
      <c r="E25" s="235" t="s">
        <v>174</v>
      </c>
      <c r="F25" s="256" t="s">
        <v>175</v>
      </c>
      <c r="G25" s="251">
        <f t="shared" si="0"/>
        <v>0</v>
      </c>
      <c r="H25" s="252"/>
      <c r="I25" s="253"/>
      <c r="J25" s="257"/>
      <c r="K25" s="255"/>
      <c r="L25" s="173"/>
    </row>
    <row r="26" spans="3:12" ht="21" customHeight="1">
      <c r="C26" s="168"/>
      <c r="D26" s="169"/>
      <c r="E26" s="235" t="s">
        <v>176</v>
      </c>
      <c r="F26" s="256" t="s">
        <v>177</v>
      </c>
      <c r="G26" s="251">
        <f t="shared" si="0"/>
        <v>0</v>
      </c>
      <c r="H26" s="252"/>
      <c r="I26" s="253"/>
      <c r="J26" s="257"/>
      <c r="K26" s="255"/>
      <c r="L26" s="173"/>
    </row>
    <row r="27" spans="3:12" ht="21" customHeight="1">
      <c r="C27" s="168"/>
      <c r="D27" s="169"/>
      <c r="E27" s="235" t="s">
        <v>178</v>
      </c>
      <c r="F27" s="256" t="s">
        <v>179</v>
      </c>
      <c r="G27" s="251">
        <f t="shared" si="0"/>
        <v>0</v>
      </c>
      <c r="H27" s="252"/>
      <c r="I27" s="253"/>
      <c r="J27" s="257"/>
      <c r="K27" s="255"/>
      <c r="L27" s="173"/>
    </row>
    <row r="28" spans="3:15" ht="21" customHeight="1">
      <c r="C28" s="168"/>
      <c r="D28" s="169"/>
      <c r="E28" s="235" t="s">
        <v>180</v>
      </c>
      <c r="F28" s="256" t="s">
        <v>181</v>
      </c>
      <c r="G28" s="251">
        <f t="shared" si="0"/>
        <v>0</v>
      </c>
      <c r="H28" s="252"/>
      <c r="I28" s="253"/>
      <c r="J28" s="257"/>
      <c r="K28" s="255"/>
      <c r="L28" s="173"/>
      <c r="M28" s="258"/>
      <c r="N28" s="258"/>
      <c r="O28" s="258"/>
    </row>
    <row r="29" spans="3:15" ht="21" customHeight="1">
      <c r="C29" s="168"/>
      <c r="D29" s="169"/>
      <c r="E29" s="259" t="s">
        <v>182</v>
      </c>
      <c r="F29" s="260"/>
      <c r="G29" s="261">
        <f t="shared" si="0"/>
        <v>0</v>
      </c>
      <c r="H29" s="252"/>
      <c r="I29" s="253"/>
      <c r="J29" s="257"/>
      <c r="K29" s="255"/>
      <c r="L29" s="173"/>
      <c r="M29" s="258"/>
      <c r="N29" s="213"/>
      <c r="O29" s="213"/>
    </row>
    <row r="30" spans="3:15" ht="15" customHeight="1">
      <c r="C30" s="168"/>
      <c r="D30" s="169"/>
      <c r="E30" s="262"/>
      <c r="F30" s="263" t="s">
        <v>183</v>
      </c>
      <c r="G30" s="264"/>
      <c r="H30" s="265"/>
      <c r="I30" s="266"/>
      <c r="J30" s="267"/>
      <c r="K30" s="266"/>
      <c r="L30" s="173"/>
      <c r="M30" s="258"/>
      <c r="N30" s="213"/>
      <c r="O30" s="213"/>
    </row>
    <row r="31" spans="3:15" ht="29.25" customHeight="1">
      <c r="C31" s="168"/>
      <c r="D31" s="169"/>
      <c r="E31" s="268" t="s">
        <v>184</v>
      </c>
      <c r="F31" s="269" t="s">
        <v>185</v>
      </c>
      <c r="G31" s="270">
        <f aca="true" t="shared" si="1" ref="G31:G38">SUM(J31:K31)</f>
        <v>0</v>
      </c>
      <c r="H31" s="252"/>
      <c r="I31" s="253"/>
      <c r="J31" s="257"/>
      <c r="K31" s="255"/>
      <c r="L31" s="173"/>
      <c r="M31" s="258"/>
      <c r="N31" s="258"/>
      <c r="O31" s="258"/>
    </row>
    <row r="32" spans="3:15" ht="29.25" customHeight="1">
      <c r="C32" s="168"/>
      <c r="D32" s="169"/>
      <c r="E32" s="268" t="s">
        <v>186</v>
      </c>
      <c r="F32" s="271" t="s">
        <v>187</v>
      </c>
      <c r="G32" s="251">
        <f t="shared" si="1"/>
        <v>0</v>
      </c>
      <c r="H32" s="252"/>
      <c r="I32" s="272"/>
      <c r="J32" s="257"/>
      <c r="K32" s="255"/>
      <c r="L32" s="173"/>
      <c r="M32" s="258"/>
      <c r="N32" s="258"/>
      <c r="O32" s="258"/>
    </row>
    <row r="33" spans="3:15" ht="29.25" customHeight="1">
      <c r="C33" s="168"/>
      <c r="D33" s="169"/>
      <c r="E33" s="273" t="s">
        <v>188</v>
      </c>
      <c r="F33" s="271" t="s">
        <v>189</v>
      </c>
      <c r="G33" s="251">
        <f t="shared" si="1"/>
        <v>0</v>
      </c>
      <c r="H33" s="252"/>
      <c r="I33" s="272"/>
      <c r="J33" s="257"/>
      <c r="K33" s="255"/>
      <c r="L33" s="173"/>
      <c r="M33" s="258"/>
      <c r="N33" s="258"/>
      <c r="O33" s="258"/>
    </row>
    <row r="34" spans="3:15" ht="29.25" customHeight="1">
      <c r="C34" s="168"/>
      <c r="D34" s="169"/>
      <c r="E34" s="268" t="s">
        <v>190</v>
      </c>
      <c r="F34" s="271" t="s">
        <v>191</v>
      </c>
      <c r="G34" s="251">
        <f t="shared" si="1"/>
        <v>0</v>
      </c>
      <c r="H34" s="252"/>
      <c r="I34" s="272"/>
      <c r="J34" s="257"/>
      <c r="K34" s="255"/>
      <c r="L34" s="173"/>
      <c r="M34" s="258"/>
      <c r="N34" s="258"/>
      <c r="O34" s="258"/>
    </row>
    <row r="35" spans="3:15" ht="29.25" customHeight="1">
      <c r="C35" s="168"/>
      <c r="D35" s="169"/>
      <c r="E35" s="273" t="s">
        <v>192</v>
      </c>
      <c r="F35" s="271" t="s">
        <v>193</v>
      </c>
      <c r="G35" s="251">
        <f t="shared" si="1"/>
        <v>0</v>
      </c>
      <c r="H35" s="252"/>
      <c r="I35" s="272"/>
      <c r="J35" s="257"/>
      <c r="K35" s="255"/>
      <c r="L35" s="173"/>
      <c r="M35" s="258"/>
      <c r="N35" s="258"/>
      <c r="O35" s="258"/>
    </row>
    <row r="36" spans="3:12" ht="29.25" customHeight="1">
      <c r="C36" s="168"/>
      <c r="D36" s="169"/>
      <c r="E36" s="268" t="s">
        <v>194</v>
      </c>
      <c r="F36" s="271" t="s">
        <v>195</v>
      </c>
      <c r="G36" s="251">
        <f t="shared" si="1"/>
        <v>0</v>
      </c>
      <c r="H36" s="252"/>
      <c r="I36" s="272"/>
      <c r="J36" s="257"/>
      <c r="K36" s="255"/>
      <c r="L36" s="173"/>
    </row>
    <row r="37" spans="3:12" ht="29.25" customHeight="1">
      <c r="C37" s="168"/>
      <c r="D37" s="169"/>
      <c r="E37" s="273" t="s">
        <v>196</v>
      </c>
      <c r="F37" s="271" t="s">
        <v>197</v>
      </c>
      <c r="G37" s="251">
        <f t="shared" si="1"/>
        <v>0</v>
      </c>
      <c r="H37" s="252"/>
      <c r="I37" s="272"/>
      <c r="J37" s="257"/>
      <c r="K37" s="255"/>
      <c r="L37" s="173"/>
    </row>
    <row r="38" spans="3:12" ht="29.25" customHeight="1">
      <c r="C38" s="168"/>
      <c r="D38" s="169"/>
      <c r="E38" s="268" t="s">
        <v>198</v>
      </c>
      <c r="F38" s="271" t="s">
        <v>199</v>
      </c>
      <c r="G38" s="251">
        <f t="shared" si="1"/>
        <v>0</v>
      </c>
      <c r="H38" s="252"/>
      <c r="I38" s="272"/>
      <c r="J38" s="257"/>
      <c r="K38" s="255"/>
      <c r="L38" s="173"/>
    </row>
    <row r="39" spans="3:12" ht="29.25" customHeight="1">
      <c r="C39" s="168"/>
      <c r="D39" s="169"/>
      <c r="E39" s="273" t="s">
        <v>200</v>
      </c>
      <c r="F39" s="274" t="s">
        <v>201</v>
      </c>
      <c r="G39" s="251">
        <f>G40+G42+G43+G47+G48</f>
        <v>0</v>
      </c>
      <c r="H39" s="252"/>
      <c r="I39" s="272"/>
      <c r="J39" s="275">
        <f>J40+J42+J43+J47+J48</f>
        <v>0</v>
      </c>
      <c r="K39" s="255"/>
      <c r="L39" s="173"/>
    </row>
    <row r="40" spans="3:12" ht="29.25" customHeight="1">
      <c r="C40" s="168"/>
      <c r="D40" s="169"/>
      <c r="E40" s="276" t="s">
        <v>202</v>
      </c>
      <c r="F40" s="277" t="s">
        <v>203</v>
      </c>
      <c r="G40" s="251">
        <f>SUM(J40:K40)</f>
        <v>0</v>
      </c>
      <c r="H40" s="252"/>
      <c r="I40" s="272"/>
      <c r="J40" s="257"/>
      <c r="K40" s="255"/>
      <c r="L40" s="173"/>
    </row>
    <row r="41" spans="3:12" ht="29.25" customHeight="1">
      <c r="C41" s="168"/>
      <c r="D41" s="169"/>
      <c r="E41" s="276" t="s">
        <v>204</v>
      </c>
      <c r="F41" s="277" t="s">
        <v>205</v>
      </c>
      <c r="G41" s="251">
        <f>SUM(J41:K41)</f>
        <v>0</v>
      </c>
      <c r="H41" s="252"/>
      <c r="I41" s="272"/>
      <c r="J41" s="257"/>
      <c r="K41" s="255"/>
      <c r="L41" s="173"/>
    </row>
    <row r="42" spans="3:12" ht="29.25" customHeight="1">
      <c r="C42" s="168"/>
      <c r="D42" s="169"/>
      <c r="E42" s="276" t="s">
        <v>206</v>
      </c>
      <c r="F42" s="277" t="s">
        <v>207</v>
      </c>
      <c r="G42" s="251">
        <f>SUM(J42:K42)</f>
        <v>0</v>
      </c>
      <c r="H42" s="252"/>
      <c r="I42" s="272"/>
      <c r="J42" s="257"/>
      <c r="K42" s="255"/>
      <c r="L42" s="173"/>
    </row>
    <row r="43" spans="3:12" ht="29.25" customHeight="1">
      <c r="C43" s="168"/>
      <c r="D43" s="169"/>
      <c r="E43" s="276" t="s">
        <v>208</v>
      </c>
      <c r="F43" s="274" t="s">
        <v>209</v>
      </c>
      <c r="G43" s="251">
        <f>SUM(G44:G46)</f>
        <v>0</v>
      </c>
      <c r="H43" s="252"/>
      <c r="I43" s="272"/>
      <c r="J43" s="275">
        <f>SUM(J44:J46)</f>
        <v>0</v>
      </c>
      <c r="K43" s="255"/>
      <c r="L43" s="173"/>
    </row>
    <row r="44" spans="3:12" ht="29.25" customHeight="1">
      <c r="C44" s="168"/>
      <c r="D44" s="169"/>
      <c r="E44" s="276" t="s">
        <v>210</v>
      </c>
      <c r="F44" s="277" t="s">
        <v>211</v>
      </c>
      <c r="G44" s="251">
        <f aca="true" t="shared" si="2" ref="G44:G52">SUM(J44:K44)</f>
        <v>0</v>
      </c>
      <c r="H44" s="252"/>
      <c r="I44" s="272"/>
      <c r="J44" s="257"/>
      <c r="K44" s="255"/>
      <c r="L44" s="173"/>
    </row>
    <row r="45" spans="3:12" ht="29.25" customHeight="1">
      <c r="C45" s="168"/>
      <c r="D45" s="169"/>
      <c r="E45" s="276" t="s">
        <v>212</v>
      </c>
      <c r="F45" s="277" t="s">
        <v>213</v>
      </c>
      <c r="G45" s="251">
        <f t="shared" si="2"/>
        <v>0</v>
      </c>
      <c r="H45" s="252"/>
      <c r="I45" s="272"/>
      <c r="J45" s="257"/>
      <c r="K45" s="255"/>
      <c r="L45" s="173"/>
    </row>
    <row r="46" spans="3:12" ht="29.25" customHeight="1">
      <c r="C46" s="168"/>
      <c r="D46" s="169"/>
      <c r="E46" s="276" t="s">
        <v>214</v>
      </c>
      <c r="F46" s="277" t="s">
        <v>215</v>
      </c>
      <c r="G46" s="251">
        <f t="shared" si="2"/>
        <v>0</v>
      </c>
      <c r="H46" s="252"/>
      <c r="I46" s="272"/>
      <c r="J46" s="257"/>
      <c r="K46" s="255"/>
      <c r="L46" s="173"/>
    </row>
    <row r="47" spans="3:12" ht="29.25" customHeight="1">
      <c r="C47" s="168"/>
      <c r="D47" s="169"/>
      <c r="E47" s="276" t="s">
        <v>216</v>
      </c>
      <c r="F47" s="278" t="s">
        <v>217</v>
      </c>
      <c r="G47" s="251">
        <f t="shared" si="2"/>
        <v>0</v>
      </c>
      <c r="H47" s="252"/>
      <c r="I47" s="272"/>
      <c r="J47" s="257"/>
      <c r="K47" s="255"/>
      <c r="L47" s="173"/>
    </row>
    <row r="48" spans="3:12" ht="29.25" customHeight="1">
      <c r="C48" s="168"/>
      <c r="D48" s="169"/>
      <c r="E48" s="276" t="s">
        <v>218</v>
      </c>
      <c r="F48" s="278" t="s">
        <v>219</v>
      </c>
      <c r="G48" s="251">
        <f t="shared" si="2"/>
        <v>0</v>
      </c>
      <c r="H48" s="252"/>
      <c r="I48" s="272"/>
      <c r="J48" s="257"/>
      <c r="K48" s="255"/>
      <c r="L48" s="173"/>
    </row>
    <row r="49" spans="3:12" ht="29.25" customHeight="1">
      <c r="C49" s="168"/>
      <c r="D49" s="169"/>
      <c r="E49" s="276" t="s">
        <v>220</v>
      </c>
      <c r="F49" s="278" t="s">
        <v>221</v>
      </c>
      <c r="G49" s="251">
        <f t="shared" si="2"/>
        <v>0</v>
      </c>
      <c r="H49" s="252"/>
      <c r="I49" s="272"/>
      <c r="J49" s="257"/>
      <c r="K49" s="255"/>
      <c r="L49" s="173"/>
    </row>
    <row r="50" spans="3:12" ht="29.25" customHeight="1">
      <c r="C50" s="168"/>
      <c r="D50" s="169"/>
      <c r="E50" s="276" t="s">
        <v>222</v>
      </c>
      <c r="F50" s="278" t="s">
        <v>223</v>
      </c>
      <c r="G50" s="251">
        <f t="shared" si="2"/>
        <v>0</v>
      </c>
      <c r="H50" s="252"/>
      <c r="I50" s="272"/>
      <c r="J50" s="257"/>
      <c r="K50" s="255"/>
      <c r="L50" s="173"/>
    </row>
    <row r="51" spans="3:12" ht="29.25" customHeight="1">
      <c r="C51" s="168"/>
      <c r="D51" s="169"/>
      <c r="E51" s="276" t="s">
        <v>224</v>
      </c>
      <c r="F51" s="278" t="s">
        <v>225</v>
      </c>
      <c r="G51" s="251">
        <f t="shared" si="2"/>
        <v>0</v>
      </c>
      <c r="H51" s="252"/>
      <c r="I51" s="272"/>
      <c r="J51" s="257"/>
      <c r="K51" s="255"/>
      <c r="L51" s="173"/>
    </row>
    <row r="52" spans="3:12" ht="29.25" customHeight="1">
      <c r="C52" s="168"/>
      <c r="D52" s="169"/>
      <c r="E52" s="279" t="s">
        <v>226</v>
      </c>
      <c r="F52" s="280" t="s">
        <v>227</v>
      </c>
      <c r="G52" s="281">
        <f t="shared" si="2"/>
        <v>0</v>
      </c>
      <c r="H52" s="282"/>
      <c r="I52" s="272"/>
      <c r="J52" s="283"/>
      <c r="K52" s="255"/>
      <c r="L52" s="173"/>
    </row>
    <row r="53" spans="3:12" ht="11.25">
      <c r="C53" s="168"/>
      <c r="D53" s="209"/>
      <c r="E53" s="210"/>
      <c r="F53" s="211"/>
      <c r="G53" s="159"/>
      <c r="H53" s="159"/>
      <c r="I53" s="284"/>
      <c r="J53" s="285" t="s">
        <v>228</v>
      </c>
      <c r="K53" s="159"/>
      <c r="L53" s="160"/>
    </row>
    <row r="54" spans="3:11" ht="11.25">
      <c r="C54" s="168"/>
      <c r="D54" s="168"/>
      <c r="E54" s="168"/>
      <c r="F54" s="212"/>
      <c r="G54" s="213"/>
      <c r="H54" s="213"/>
      <c r="I54" s="213"/>
      <c r="J54" s="213"/>
      <c r="K54" s="213"/>
    </row>
  </sheetData>
  <sheetProtection sheet="1" objects="1" formatColumns="0" formatRows="0"/>
  <mergeCells count="1">
    <mergeCell ref="E10:G10"/>
  </mergeCells>
  <dataValidations count="4">
    <dataValidation type="decimal" allowBlank="1" showErrorMessage="1" sqref="K20:K29">
      <formula1>0</formula1>
      <formula2>999999999999</formula2>
    </dataValidation>
    <dataValidation type="list" allowBlank="1" showErrorMessage="1" sqref="G19 I19">
      <formula1>"да,нет"</formula1>
      <formula2>0</formula2>
    </dataValidation>
    <dataValidation type="decimal" allowBlank="1" showErrorMessage="1" sqref="G18 I18 G20:I52 J2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Список листов!A1" display="Список листов"/>
    <hyperlink ref="L14" location="ТС инвестиции!A1" display="Добавить мероприятие"/>
    <hyperlink ref="F30" location="ТС инвестиции!A1" display="Добавить показатель эффективности"/>
    <hyperlink ref="J53" location="ТС инвестиции!A1" display="Удалить мероприятие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workbookViewId="0" topLeftCell="E7">
      <selection activeCell="H9" sqref="H9"/>
    </sheetView>
  </sheetViews>
  <sheetFormatPr defaultColWidth="9.00390625" defaultRowHeight="12.75"/>
  <cols>
    <col min="1" max="2" width="0" style="98" hidden="1" customWidth="1"/>
    <col min="3" max="3" width="3.75390625" style="98" customWidth="1"/>
    <col min="4" max="4" width="8.87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3.7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1"/>
      <c r="E8" s="102"/>
      <c r="F8" s="102"/>
      <c r="G8" s="102"/>
      <c r="H8" s="103"/>
    </row>
    <row r="9" spans="4:28" ht="12.75" customHeight="1">
      <c r="D9" s="104"/>
      <c r="E9" s="105"/>
      <c r="F9" s="191" t="s">
        <v>83</v>
      </c>
      <c r="G9" s="105"/>
      <c r="H9" s="107"/>
      <c r="I9" s="165"/>
      <c r="J9" s="165"/>
      <c r="K9" s="165"/>
      <c r="L9" s="165"/>
      <c r="M9" s="165"/>
      <c r="N9" s="165"/>
      <c r="O9" s="165"/>
      <c r="P9" s="165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229</v>
      </c>
      <c r="F10" s="112"/>
      <c r="G10" s="112"/>
      <c r="H10" s="166"/>
      <c r="I10" s="167"/>
      <c r="J10" s="167"/>
      <c r="K10" s="167"/>
      <c r="L10" s="167"/>
      <c r="M10" s="167"/>
      <c r="N10" s="167"/>
      <c r="O10" s="167"/>
      <c r="P10" s="167"/>
      <c r="Q10" s="114"/>
      <c r="R10" s="114"/>
      <c r="S10" s="114"/>
      <c r="T10" s="114"/>
      <c r="U10" s="114"/>
      <c r="V10" s="114"/>
      <c r="W10" s="114"/>
      <c r="X10" s="114"/>
    </row>
    <row r="11" spans="3:24" ht="12.75" customHeight="1">
      <c r="C11" s="110"/>
      <c r="D11" s="111"/>
      <c r="E11" s="105"/>
      <c r="F11" s="105"/>
      <c r="G11" s="105"/>
      <c r="H11" s="107"/>
      <c r="I11" s="165"/>
      <c r="J11" s="165"/>
      <c r="K11" s="165"/>
      <c r="L11" s="165"/>
      <c r="M11" s="165"/>
      <c r="N11" s="165"/>
      <c r="O11" s="165"/>
      <c r="P11" s="165"/>
      <c r="Q11" s="114"/>
      <c r="R11" s="114"/>
      <c r="S11" s="114"/>
      <c r="T11" s="114"/>
      <c r="U11" s="114"/>
      <c r="V11" s="114"/>
      <c r="W11" s="114"/>
      <c r="X11" s="114"/>
    </row>
    <row r="12" spans="3:24" ht="30" customHeight="1">
      <c r="C12" s="110"/>
      <c r="D12" s="111"/>
      <c r="E12" s="192" t="s">
        <v>85</v>
      </c>
      <c r="F12" s="193" t="s">
        <v>86</v>
      </c>
      <c r="G12" s="194" t="s">
        <v>129</v>
      </c>
      <c r="H12" s="107"/>
      <c r="I12" s="165"/>
      <c r="J12" s="165"/>
      <c r="K12" s="165"/>
      <c r="L12" s="165"/>
      <c r="M12" s="165"/>
      <c r="N12" s="165"/>
      <c r="O12" s="165"/>
      <c r="P12" s="165"/>
      <c r="Q12" s="114"/>
      <c r="R12" s="114"/>
      <c r="S12" s="114"/>
      <c r="T12" s="114"/>
      <c r="U12" s="114"/>
      <c r="V12" s="114"/>
      <c r="W12" s="114"/>
      <c r="X12" s="114"/>
    </row>
    <row r="13" spans="3:24" ht="12" customHeight="1">
      <c r="C13" s="110"/>
      <c r="D13" s="111"/>
      <c r="E13" s="195">
        <v>1</v>
      </c>
      <c r="F13" s="196">
        <f>E13+1</f>
        <v>2</v>
      </c>
      <c r="G13" s="197">
        <f>F13+1</f>
        <v>3</v>
      </c>
      <c r="H13" s="107"/>
      <c r="I13" s="165"/>
      <c r="J13" s="165"/>
      <c r="K13" s="165"/>
      <c r="L13" s="165"/>
      <c r="M13" s="165"/>
      <c r="N13" s="165"/>
      <c r="O13" s="165"/>
      <c r="P13" s="165"/>
      <c r="Q13" s="114"/>
      <c r="R13" s="114"/>
      <c r="S13" s="114"/>
      <c r="T13" s="114"/>
      <c r="U13" s="114"/>
      <c r="V13" s="114"/>
      <c r="W13" s="114"/>
      <c r="X13" s="114"/>
    </row>
    <row r="14" spans="3:8" ht="36" customHeight="1">
      <c r="C14" s="168"/>
      <c r="D14" s="169"/>
      <c r="E14" s="198">
        <v>1</v>
      </c>
      <c r="F14" s="199" t="s">
        <v>230</v>
      </c>
      <c r="G14" s="286">
        <v>0</v>
      </c>
      <c r="H14" s="173"/>
    </row>
    <row r="15" spans="3:8" ht="36" customHeight="1">
      <c r="C15" s="168"/>
      <c r="D15" s="169"/>
      <c r="E15" s="228" t="s">
        <v>132</v>
      </c>
      <c r="F15" s="287" t="s">
        <v>231</v>
      </c>
      <c r="G15" s="286">
        <v>0</v>
      </c>
      <c r="H15" s="173"/>
    </row>
    <row r="16" spans="3:8" ht="36" customHeight="1">
      <c r="C16" s="168"/>
      <c r="D16" s="169"/>
      <c r="E16" s="90">
        <v>2</v>
      </c>
      <c r="F16" s="201" t="s">
        <v>232</v>
      </c>
      <c r="G16" s="202">
        <v>0</v>
      </c>
      <c r="H16" s="173"/>
    </row>
    <row r="17" spans="3:8" ht="36" customHeight="1">
      <c r="C17" s="168"/>
      <c r="D17" s="169"/>
      <c r="E17" s="90">
        <v>3</v>
      </c>
      <c r="F17" s="201" t="s">
        <v>233</v>
      </c>
      <c r="G17" s="202">
        <v>0</v>
      </c>
      <c r="H17" s="173"/>
    </row>
    <row r="18" spans="3:8" ht="36" customHeight="1">
      <c r="C18" s="168"/>
      <c r="D18" s="288"/>
      <c r="E18" s="90">
        <v>4</v>
      </c>
      <c r="F18" s="201" t="s">
        <v>234</v>
      </c>
      <c r="G18" s="289">
        <v>7.1</v>
      </c>
      <c r="H18" s="173"/>
    </row>
    <row r="19" spans="3:8" ht="11.25" hidden="1">
      <c r="C19" s="168"/>
      <c r="D19" s="288" t="s">
        <v>123</v>
      </c>
      <c r="E19" s="290"/>
      <c r="F19" s="291"/>
      <c r="G19" s="292"/>
      <c r="H19" s="173"/>
    </row>
    <row r="20" spans="3:8" ht="11.25">
      <c r="C20" s="168"/>
      <c r="D20" s="288" t="s">
        <v>125</v>
      </c>
      <c r="E20" s="293"/>
      <c r="F20" s="294" t="s">
        <v>235</v>
      </c>
      <c r="G20" s="295"/>
      <c r="H20" s="173"/>
    </row>
    <row r="21" spans="3:8" ht="36" customHeight="1">
      <c r="C21" s="168"/>
      <c r="D21" s="169"/>
      <c r="E21" s="296">
        <v>5</v>
      </c>
      <c r="F21" s="297" t="s">
        <v>236</v>
      </c>
      <c r="G21" s="298">
        <v>0</v>
      </c>
      <c r="H21" s="173"/>
    </row>
    <row r="22" spans="3:8" ht="11.25">
      <c r="C22" s="168"/>
      <c r="D22" s="209"/>
      <c r="E22" s="210"/>
      <c r="F22" s="211"/>
      <c r="G22" s="159"/>
      <c r="H22" s="160"/>
    </row>
    <row r="23" spans="3:7" ht="11.25">
      <c r="C23" s="168"/>
      <c r="D23" s="168"/>
      <c r="E23" s="168"/>
      <c r="F23" s="212"/>
      <c r="G23" s="213"/>
    </row>
  </sheetData>
  <sheetProtection sheet="1" formatColumns="0" formatRows="0"/>
  <mergeCells count="1">
    <mergeCell ref="E10:G10"/>
  </mergeCells>
  <dataValidations count="2">
    <dataValidation type="decimal" allowBlank="1" showErrorMessage="1" sqref="G18:G20">
      <formula1>-99999999999</formula1>
      <formula2>999999999999</formula2>
    </dataValidation>
    <dataValidation type="whole" allowBlank="1" showErrorMessage="1" sqref="G14:G17 G21">
      <formula1>-99999999</formula1>
      <formula2>999999999</formula2>
    </dataValidation>
  </dataValidations>
  <hyperlinks>
    <hyperlink ref="F9" location="Список листов!A1" display="Список листов"/>
    <hyperlink ref="F20" location="ТС доступ!A1" display="Добавить систему теплоснабжения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workbookViewId="0" topLeftCell="C37">
      <selection activeCell="H9" sqref="H9"/>
    </sheetView>
  </sheetViews>
  <sheetFormatPr defaultColWidth="9.00390625" defaultRowHeight="12.75"/>
  <cols>
    <col min="1" max="2" width="0" style="98" hidden="1" customWidth="1"/>
    <col min="3" max="4" width="2.75390625" style="98" customWidth="1"/>
    <col min="5" max="5" width="6.875" style="98" customWidth="1"/>
    <col min="6" max="6" width="50.75390625" style="98" customWidth="1"/>
    <col min="7" max="7" width="30.75390625" style="98" customWidth="1"/>
    <col min="8" max="8" width="15.75390625" style="98" customWidth="1"/>
    <col min="9" max="9" width="40.75390625" style="98" customWidth="1"/>
    <col min="10" max="10" width="14.75390625" style="98" customWidth="1"/>
    <col min="11" max="11" width="2.75390625" style="98" customWidth="1"/>
    <col min="12" max="16384" width="9.125" style="98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10" ht="11.25">
      <c r="D8" s="101"/>
      <c r="E8" s="102"/>
      <c r="F8" s="102"/>
      <c r="G8" s="102"/>
      <c r="H8" s="102"/>
      <c r="I8" s="102"/>
      <c r="J8" s="103"/>
    </row>
    <row r="9" spans="4:30" ht="12.75" customHeight="1">
      <c r="D9" s="104"/>
      <c r="E9" s="105"/>
      <c r="F9" s="191" t="s">
        <v>83</v>
      </c>
      <c r="G9" s="106"/>
      <c r="H9" s="106"/>
      <c r="I9" s="105"/>
      <c r="J9" s="107"/>
      <c r="K9" s="165"/>
      <c r="L9" s="165"/>
      <c r="M9" s="165"/>
      <c r="N9" s="165"/>
      <c r="O9" s="165"/>
      <c r="P9" s="165"/>
      <c r="Q9" s="165"/>
      <c r="R9" s="165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3:26" ht="30.75" customHeight="1">
      <c r="C10" s="110"/>
      <c r="D10" s="111"/>
      <c r="E10" s="112" t="s">
        <v>237</v>
      </c>
      <c r="F10" s="112"/>
      <c r="G10" s="112"/>
      <c r="H10" s="112"/>
      <c r="I10" s="112"/>
      <c r="J10" s="166"/>
      <c r="K10" s="167"/>
      <c r="L10" s="167"/>
      <c r="M10" s="167"/>
      <c r="N10" s="167"/>
      <c r="O10" s="167"/>
      <c r="P10" s="167"/>
      <c r="Q10" s="167"/>
      <c r="R10" s="167"/>
      <c r="S10" s="114"/>
      <c r="T10" s="114"/>
      <c r="U10" s="114"/>
      <c r="V10" s="114"/>
      <c r="W10" s="114"/>
      <c r="X10" s="114"/>
      <c r="Y10" s="114"/>
      <c r="Z10" s="114"/>
    </row>
    <row r="11" spans="3:26" ht="12.75" customHeight="1">
      <c r="C11" s="110"/>
      <c r="D11" s="111"/>
      <c r="E11" s="105"/>
      <c r="F11" s="105"/>
      <c r="G11" s="105"/>
      <c r="H11" s="105"/>
      <c r="I11" s="105"/>
      <c r="J11" s="107"/>
      <c r="K11" s="165"/>
      <c r="L11" s="165"/>
      <c r="M11" s="165"/>
      <c r="N11" s="165"/>
      <c r="O11" s="165"/>
      <c r="P11" s="165"/>
      <c r="Q11" s="165"/>
      <c r="R11" s="165"/>
      <c r="S11" s="114"/>
      <c r="T11" s="114"/>
      <c r="U11" s="114"/>
      <c r="V11" s="114"/>
      <c r="W11" s="114"/>
      <c r="X11" s="114"/>
      <c r="Y11" s="114"/>
      <c r="Z11" s="114"/>
    </row>
    <row r="12" spans="3:26" ht="29.25" customHeight="1">
      <c r="C12" s="110"/>
      <c r="D12" s="111"/>
      <c r="E12" s="220" t="s">
        <v>85</v>
      </c>
      <c r="F12" s="299" t="s">
        <v>86</v>
      </c>
      <c r="G12" s="299"/>
      <c r="H12" s="222" t="s">
        <v>128</v>
      </c>
      <c r="I12" s="223" t="s">
        <v>129</v>
      </c>
      <c r="J12" s="107"/>
      <c r="K12" s="165"/>
      <c r="L12" s="165"/>
      <c r="M12" s="165"/>
      <c r="N12" s="165"/>
      <c r="O12" s="165"/>
      <c r="P12" s="165"/>
      <c r="Q12" s="165"/>
      <c r="R12" s="165"/>
      <c r="S12" s="114"/>
      <c r="T12" s="114"/>
      <c r="U12" s="114"/>
      <c r="V12" s="114"/>
      <c r="W12" s="114"/>
      <c r="X12" s="114"/>
      <c r="Y12" s="114"/>
      <c r="Z12" s="114"/>
    </row>
    <row r="13" spans="3:26" ht="12" customHeight="1">
      <c r="C13" s="110"/>
      <c r="D13" s="111"/>
      <c r="E13" s="224">
        <v>1</v>
      </c>
      <c r="F13" s="300">
        <f>E13+1</f>
        <v>2</v>
      </c>
      <c r="G13" s="300"/>
      <c r="H13" s="225">
        <f>F13+1</f>
        <v>3</v>
      </c>
      <c r="I13" s="226">
        <f>H13+1</f>
        <v>4</v>
      </c>
      <c r="J13" s="107"/>
      <c r="K13" s="165"/>
      <c r="L13" s="165"/>
      <c r="M13" s="165"/>
      <c r="N13" s="165"/>
      <c r="O13" s="165"/>
      <c r="P13" s="165"/>
      <c r="Q13" s="165"/>
      <c r="R13" s="165"/>
      <c r="S13" s="114"/>
      <c r="T13" s="114"/>
      <c r="U13" s="114"/>
      <c r="V13" s="114"/>
      <c r="W13" s="114"/>
      <c r="X13" s="114"/>
      <c r="Y13" s="114"/>
      <c r="Z13" s="114"/>
    </row>
    <row r="14" spans="3:10" ht="29.25" customHeight="1">
      <c r="C14" s="168"/>
      <c r="D14" s="169"/>
      <c r="E14" s="228">
        <v>1</v>
      </c>
      <c r="F14" s="301" t="s">
        <v>238</v>
      </c>
      <c r="G14" s="301"/>
      <c r="H14" s="302" t="s">
        <v>239</v>
      </c>
      <c r="I14" s="303" t="s">
        <v>25</v>
      </c>
      <c r="J14" s="304"/>
    </row>
    <row r="15" spans="3:10" ht="29.25" customHeight="1">
      <c r="C15" s="168"/>
      <c r="D15" s="169"/>
      <c r="E15" s="235">
        <v>2</v>
      </c>
      <c r="F15" s="305" t="s">
        <v>240</v>
      </c>
      <c r="G15" s="305"/>
      <c r="H15" s="306" t="s">
        <v>241</v>
      </c>
      <c r="I15" s="252">
        <v>17456.3</v>
      </c>
      <c r="J15" s="173"/>
    </row>
    <row r="16" spans="3:10" ht="29.25" customHeight="1">
      <c r="C16" s="168"/>
      <c r="D16" s="169"/>
      <c r="E16" s="235">
        <v>3</v>
      </c>
      <c r="F16" s="305" t="s">
        <v>242</v>
      </c>
      <c r="G16" s="305"/>
      <c r="H16" s="306" t="s">
        <v>241</v>
      </c>
      <c r="I16" s="289">
        <f>SUM(I17,I18,I24,I27,I28,I29,I30,I31,I32,I33,I36,I39,I40)</f>
        <v>16383.8</v>
      </c>
      <c r="J16" s="173"/>
    </row>
    <row r="17" spans="3:10" ht="15" customHeight="1">
      <c r="C17" s="168"/>
      <c r="D17" s="169"/>
      <c r="E17" s="235" t="s">
        <v>110</v>
      </c>
      <c r="F17" s="307" t="s">
        <v>243</v>
      </c>
      <c r="G17" s="307"/>
      <c r="H17" s="306" t="s">
        <v>241</v>
      </c>
      <c r="I17" s="252"/>
      <c r="J17" s="173"/>
    </row>
    <row r="18" spans="3:10" ht="15" customHeight="1">
      <c r="C18" s="168"/>
      <c r="D18" s="169"/>
      <c r="E18" s="235" t="s">
        <v>112</v>
      </c>
      <c r="F18" s="307" t="s">
        <v>244</v>
      </c>
      <c r="G18" s="307"/>
      <c r="H18" s="306" t="s">
        <v>241</v>
      </c>
      <c r="I18" s="252">
        <v>7770.9</v>
      </c>
      <c r="J18" s="173"/>
    </row>
    <row r="19" spans="3:10" ht="12.75" customHeight="1">
      <c r="C19" s="168"/>
      <c r="D19" s="169"/>
      <c r="E19" s="308" t="s">
        <v>245</v>
      </c>
      <c r="F19" s="309" t="s">
        <v>246</v>
      </c>
      <c r="G19" s="201" t="s">
        <v>247</v>
      </c>
      <c r="H19" s="306" t="s">
        <v>241</v>
      </c>
      <c r="I19" s="310">
        <v>7770.9</v>
      </c>
      <c r="J19" s="173"/>
    </row>
    <row r="20" spans="3:10" ht="11.25" customHeight="1">
      <c r="C20" s="168"/>
      <c r="D20" s="169"/>
      <c r="E20" s="308"/>
      <c r="F20" s="309"/>
      <c r="G20" s="204" t="s">
        <v>248</v>
      </c>
      <c r="H20" s="311" t="str">
        <f>IF(J20,"",J21)</f>
        <v>тыс. м3</v>
      </c>
      <c r="I20" s="310">
        <v>2024.84</v>
      </c>
      <c r="J20" s="312" t="b">
        <f>ISNA(J21)</f>
        <v>0</v>
      </c>
    </row>
    <row r="21" spans="3:10" ht="24.75" customHeight="1">
      <c r="C21" s="168"/>
      <c r="D21" s="169"/>
      <c r="E21" s="308"/>
      <c r="F21" s="309"/>
      <c r="G21" s="201" t="s">
        <v>249</v>
      </c>
      <c r="H21" s="306" t="s">
        <v>241</v>
      </c>
      <c r="I21" s="289">
        <f>IF(I20="",0,IF(I20=0,0,I19/I20))</f>
        <v>3.8377847138539343</v>
      </c>
      <c r="J21" s="312" t="str">
        <f>INDEX('[1]tech'!G$24:G$51,MATCH(F19,'[1]tech'!F$24:F$51,0))</f>
        <v>тыс. м3</v>
      </c>
    </row>
    <row r="22" spans="3:10" ht="11.25">
      <c r="C22" s="168"/>
      <c r="D22" s="169"/>
      <c r="E22" s="308"/>
      <c r="F22" s="309"/>
      <c r="G22" s="204" t="s">
        <v>250</v>
      </c>
      <c r="H22" s="313" t="s">
        <v>239</v>
      </c>
      <c r="I22" s="314" t="s">
        <v>251</v>
      </c>
      <c r="J22" s="173"/>
    </row>
    <row r="23" spans="3:11" ht="15" customHeight="1">
      <c r="C23" s="168"/>
      <c r="D23" s="169"/>
      <c r="E23" s="315"/>
      <c r="F23" s="263" t="s">
        <v>252</v>
      </c>
      <c r="G23" s="316"/>
      <c r="H23" s="316"/>
      <c r="I23" s="265"/>
      <c r="J23" s="173"/>
      <c r="K23" s="214"/>
    </row>
    <row r="24" spans="3:10" ht="23.25" customHeight="1">
      <c r="C24" s="168"/>
      <c r="D24" s="169"/>
      <c r="E24" s="228" t="s">
        <v>253</v>
      </c>
      <c r="F24" s="307" t="s">
        <v>254</v>
      </c>
      <c r="G24" s="307"/>
      <c r="H24" s="306" t="s">
        <v>241</v>
      </c>
      <c r="I24" s="317">
        <v>2457.7</v>
      </c>
      <c r="J24" s="173"/>
    </row>
    <row r="25" spans="3:10" ht="15" customHeight="1">
      <c r="C25" s="168"/>
      <c r="D25" s="169"/>
      <c r="E25" s="228" t="s">
        <v>255</v>
      </c>
      <c r="F25" s="318" t="s">
        <v>256</v>
      </c>
      <c r="G25" s="318"/>
      <c r="H25" s="306" t="s">
        <v>257</v>
      </c>
      <c r="I25" s="317">
        <v>3.68</v>
      </c>
      <c r="J25" s="173"/>
    </row>
    <row r="26" spans="3:10" ht="15" customHeight="1">
      <c r="C26" s="168"/>
      <c r="D26" s="169"/>
      <c r="E26" s="235" t="s">
        <v>258</v>
      </c>
      <c r="F26" s="318" t="s">
        <v>259</v>
      </c>
      <c r="G26" s="318"/>
      <c r="H26" s="306" t="s">
        <v>260</v>
      </c>
      <c r="I26" s="252">
        <v>668.26</v>
      </c>
      <c r="J26" s="173"/>
    </row>
    <row r="27" spans="3:10" ht="23.25" customHeight="1">
      <c r="C27" s="168"/>
      <c r="D27" s="169"/>
      <c r="E27" s="235" t="s">
        <v>261</v>
      </c>
      <c r="F27" s="307" t="s">
        <v>262</v>
      </c>
      <c r="G27" s="307"/>
      <c r="H27" s="306" t="s">
        <v>241</v>
      </c>
      <c r="I27" s="252">
        <v>48.3</v>
      </c>
      <c r="J27" s="173"/>
    </row>
    <row r="28" spans="3:10" ht="23.25" customHeight="1">
      <c r="C28" s="168"/>
      <c r="D28" s="169"/>
      <c r="E28" s="235" t="s">
        <v>263</v>
      </c>
      <c r="F28" s="307" t="s">
        <v>264</v>
      </c>
      <c r="G28" s="307"/>
      <c r="H28" s="306" t="s">
        <v>241</v>
      </c>
      <c r="I28" s="252">
        <v>24.9</v>
      </c>
      <c r="J28" s="173"/>
    </row>
    <row r="29" spans="3:10" ht="23.25" customHeight="1">
      <c r="C29" s="168"/>
      <c r="D29" s="169"/>
      <c r="E29" s="235" t="s">
        <v>265</v>
      </c>
      <c r="F29" s="305" t="s">
        <v>266</v>
      </c>
      <c r="G29" s="305"/>
      <c r="H29" s="306" t="s">
        <v>241</v>
      </c>
      <c r="I29" s="252">
        <v>1647.6</v>
      </c>
      <c r="J29" s="173"/>
    </row>
    <row r="30" spans="3:10" ht="23.25" customHeight="1">
      <c r="C30" s="168"/>
      <c r="D30" s="169"/>
      <c r="E30" s="235" t="s">
        <v>267</v>
      </c>
      <c r="F30" s="305" t="s">
        <v>268</v>
      </c>
      <c r="G30" s="305"/>
      <c r="H30" s="306" t="s">
        <v>241</v>
      </c>
      <c r="I30" s="252">
        <v>228.5</v>
      </c>
      <c r="J30" s="173"/>
    </row>
    <row r="31" spans="3:10" ht="23.25" customHeight="1">
      <c r="C31" s="168"/>
      <c r="D31" s="169"/>
      <c r="E31" s="235" t="s">
        <v>269</v>
      </c>
      <c r="F31" s="307" t="s">
        <v>270</v>
      </c>
      <c r="G31" s="307"/>
      <c r="H31" s="306" t="s">
        <v>241</v>
      </c>
      <c r="I31" s="252">
        <v>3.2</v>
      </c>
      <c r="J31" s="173"/>
    </row>
    <row r="32" spans="3:10" ht="15" customHeight="1">
      <c r="C32" s="168"/>
      <c r="D32" s="169"/>
      <c r="E32" s="235" t="s">
        <v>271</v>
      </c>
      <c r="F32" s="318" t="s">
        <v>272</v>
      </c>
      <c r="G32" s="318"/>
      <c r="H32" s="306" t="s">
        <v>241</v>
      </c>
      <c r="I32" s="252">
        <v>314.8</v>
      </c>
      <c r="J32" s="173"/>
    </row>
    <row r="33" spans="3:10" ht="23.25" customHeight="1">
      <c r="C33" s="168"/>
      <c r="D33" s="169"/>
      <c r="E33" s="235" t="s">
        <v>273</v>
      </c>
      <c r="F33" s="307" t="s">
        <v>274</v>
      </c>
      <c r="G33" s="307"/>
      <c r="H33" s="306" t="s">
        <v>241</v>
      </c>
      <c r="I33" s="252">
        <v>315.5</v>
      </c>
      <c r="J33" s="173"/>
    </row>
    <row r="34" spans="3:10" ht="15" customHeight="1">
      <c r="C34" s="168"/>
      <c r="D34" s="169"/>
      <c r="E34" s="235" t="s">
        <v>275</v>
      </c>
      <c r="F34" s="318" t="s">
        <v>276</v>
      </c>
      <c r="G34" s="318"/>
      <c r="H34" s="306" t="s">
        <v>241</v>
      </c>
      <c r="I34" s="252">
        <v>93.2</v>
      </c>
      <c r="J34" s="173"/>
    </row>
    <row r="35" spans="3:10" ht="15" customHeight="1">
      <c r="C35" s="168"/>
      <c r="D35" s="169"/>
      <c r="E35" s="235" t="s">
        <v>277</v>
      </c>
      <c r="F35" s="318" t="s">
        <v>278</v>
      </c>
      <c r="G35" s="318"/>
      <c r="H35" s="306" t="s">
        <v>241</v>
      </c>
      <c r="I35" s="252">
        <v>9.2</v>
      </c>
      <c r="J35" s="173"/>
    </row>
    <row r="36" spans="3:10" ht="23.25" customHeight="1">
      <c r="C36" s="168"/>
      <c r="D36" s="169"/>
      <c r="E36" s="235" t="s">
        <v>279</v>
      </c>
      <c r="F36" s="307" t="s">
        <v>280</v>
      </c>
      <c r="G36" s="307"/>
      <c r="H36" s="306" t="s">
        <v>241</v>
      </c>
      <c r="I36" s="252">
        <v>2820.7</v>
      </c>
      <c r="J36" s="173"/>
    </row>
    <row r="37" spans="3:10" ht="23.25" customHeight="1">
      <c r="C37" s="168"/>
      <c r="D37" s="169"/>
      <c r="E37" s="235" t="s">
        <v>281</v>
      </c>
      <c r="F37" s="318" t="s">
        <v>276</v>
      </c>
      <c r="G37" s="318"/>
      <c r="H37" s="306" t="s">
        <v>241</v>
      </c>
      <c r="I37" s="252">
        <v>1904</v>
      </c>
      <c r="J37" s="173"/>
    </row>
    <row r="38" spans="3:10" ht="23.25" customHeight="1">
      <c r="C38" s="168"/>
      <c r="D38" s="169"/>
      <c r="E38" s="235" t="s">
        <v>282</v>
      </c>
      <c r="F38" s="318" t="s">
        <v>278</v>
      </c>
      <c r="G38" s="318"/>
      <c r="H38" s="306" t="s">
        <v>241</v>
      </c>
      <c r="I38" s="252">
        <v>265.4</v>
      </c>
      <c r="J38" s="173"/>
    </row>
    <row r="39" spans="3:10" ht="23.25" customHeight="1">
      <c r="C39" s="168"/>
      <c r="D39" s="169"/>
      <c r="E39" s="235" t="s">
        <v>283</v>
      </c>
      <c r="F39" s="307" t="s">
        <v>284</v>
      </c>
      <c r="G39" s="307"/>
      <c r="H39" s="306" t="s">
        <v>241</v>
      </c>
      <c r="I39" s="252">
        <v>751.7</v>
      </c>
      <c r="J39" s="173"/>
    </row>
    <row r="40" spans="3:10" ht="33.75" customHeight="1">
      <c r="C40" s="168"/>
      <c r="D40" s="169"/>
      <c r="E40" s="235" t="s">
        <v>285</v>
      </c>
      <c r="F40" s="307" t="s">
        <v>286</v>
      </c>
      <c r="G40" s="307"/>
      <c r="H40" s="306" t="s">
        <v>241</v>
      </c>
      <c r="I40" s="252">
        <v>0</v>
      </c>
      <c r="J40" s="173"/>
    </row>
    <row r="41" spans="3:10" ht="24" customHeight="1">
      <c r="C41" s="168"/>
      <c r="D41" s="169"/>
      <c r="E41" s="235" t="s">
        <v>142</v>
      </c>
      <c r="F41" s="319" t="s">
        <v>287</v>
      </c>
      <c r="G41" s="319"/>
      <c r="H41" s="306" t="s">
        <v>241</v>
      </c>
      <c r="I41" s="252">
        <v>1072.5</v>
      </c>
      <c r="J41" s="173"/>
    </row>
    <row r="42" spans="3:10" ht="24" customHeight="1">
      <c r="C42" s="168"/>
      <c r="D42" s="169"/>
      <c r="E42" s="235" t="s">
        <v>145</v>
      </c>
      <c r="F42" s="319" t="s">
        <v>288</v>
      </c>
      <c r="G42" s="319"/>
      <c r="H42" s="306" t="s">
        <v>241</v>
      </c>
      <c r="I42" s="252">
        <v>548.8</v>
      </c>
      <c r="J42" s="173"/>
    </row>
    <row r="43" spans="3:10" ht="26.25" customHeight="1">
      <c r="C43" s="168"/>
      <c r="D43" s="169"/>
      <c r="E43" s="235" t="s">
        <v>115</v>
      </c>
      <c r="F43" s="307" t="s">
        <v>289</v>
      </c>
      <c r="G43" s="307"/>
      <c r="H43" s="306" t="s">
        <v>241</v>
      </c>
      <c r="I43" s="252"/>
      <c r="J43" s="173"/>
    </row>
    <row r="44" spans="3:10" ht="23.25" customHeight="1">
      <c r="C44" s="168"/>
      <c r="D44" s="169"/>
      <c r="E44" s="235" t="s">
        <v>147</v>
      </c>
      <c r="F44" s="319" t="s">
        <v>290</v>
      </c>
      <c r="G44" s="319"/>
      <c r="H44" s="306" t="s">
        <v>241</v>
      </c>
      <c r="I44" s="252"/>
      <c r="J44" s="173"/>
    </row>
    <row r="45" spans="3:10" ht="23.25" customHeight="1">
      <c r="C45" s="168"/>
      <c r="D45" s="169"/>
      <c r="E45" s="235" t="s">
        <v>117</v>
      </c>
      <c r="F45" s="307" t="s">
        <v>291</v>
      </c>
      <c r="G45" s="307"/>
      <c r="H45" s="306" t="s">
        <v>241</v>
      </c>
      <c r="I45" s="252"/>
      <c r="J45" s="173"/>
    </row>
    <row r="46" spans="3:10" ht="23.25" customHeight="1">
      <c r="C46" s="168"/>
      <c r="D46" s="169"/>
      <c r="E46" s="235" t="s">
        <v>166</v>
      </c>
      <c r="F46" s="319" t="s">
        <v>292</v>
      </c>
      <c r="G46" s="319"/>
      <c r="H46" s="306" t="s">
        <v>293</v>
      </c>
      <c r="I46" s="252">
        <v>10.2</v>
      </c>
      <c r="J46" s="173"/>
    </row>
    <row r="47" spans="3:10" ht="23.25" customHeight="1">
      <c r="C47" s="168"/>
      <c r="D47" s="169"/>
      <c r="E47" s="235" t="s">
        <v>184</v>
      </c>
      <c r="F47" s="319" t="s">
        <v>294</v>
      </c>
      <c r="G47" s="319"/>
      <c r="H47" s="306" t="s">
        <v>293</v>
      </c>
      <c r="I47" s="252">
        <v>3.07</v>
      </c>
      <c r="J47" s="173"/>
    </row>
    <row r="48" spans="3:10" ht="23.25" customHeight="1">
      <c r="C48" s="168"/>
      <c r="D48" s="169"/>
      <c r="E48" s="235" t="s">
        <v>186</v>
      </c>
      <c r="F48" s="319" t="s">
        <v>295</v>
      </c>
      <c r="G48" s="319"/>
      <c r="H48" s="306" t="s">
        <v>296</v>
      </c>
      <c r="I48" s="252">
        <v>15</v>
      </c>
      <c r="J48" s="173"/>
    </row>
    <row r="49" spans="3:10" ht="23.25" customHeight="1">
      <c r="C49" s="168"/>
      <c r="D49" s="169"/>
      <c r="E49" s="235" t="s">
        <v>297</v>
      </c>
      <c r="F49" s="305" t="s">
        <v>298</v>
      </c>
      <c r="G49" s="305"/>
      <c r="H49" s="306" t="s">
        <v>296</v>
      </c>
      <c r="I49" s="252">
        <v>0.3</v>
      </c>
      <c r="J49" s="173"/>
    </row>
    <row r="50" spans="3:10" ht="23.25" customHeight="1">
      <c r="C50" s="168"/>
      <c r="D50" s="169"/>
      <c r="E50" s="235" t="s">
        <v>188</v>
      </c>
      <c r="F50" s="319" t="s">
        <v>299</v>
      </c>
      <c r="G50" s="319"/>
      <c r="H50" s="306" t="s">
        <v>296</v>
      </c>
      <c r="I50" s="252"/>
      <c r="J50" s="173"/>
    </row>
    <row r="51" spans="3:10" ht="23.25" customHeight="1">
      <c r="C51" s="168"/>
      <c r="D51" s="169"/>
      <c r="E51" s="235" t="s">
        <v>190</v>
      </c>
      <c r="F51" s="319" t="s">
        <v>300</v>
      </c>
      <c r="G51" s="319"/>
      <c r="H51" s="306" t="s">
        <v>296</v>
      </c>
      <c r="I51" s="289">
        <f>I52+I53</f>
        <v>13</v>
      </c>
      <c r="J51" s="173"/>
    </row>
    <row r="52" spans="3:10" ht="23.25" customHeight="1">
      <c r="C52" s="168"/>
      <c r="D52" s="169"/>
      <c r="E52" s="235" t="s">
        <v>301</v>
      </c>
      <c r="F52" s="307" t="s">
        <v>302</v>
      </c>
      <c r="G52" s="307"/>
      <c r="H52" s="306" t="s">
        <v>296</v>
      </c>
      <c r="I52" s="252">
        <v>0</v>
      </c>
      <c r="J52" s="173"/>
    </row>
    <row r="53" spans="3:10" ht="23.25" customHeight="1">
      <c r="C53" s="168"/>
      <c r="D53" s="169"/>
      <c r="E53" s="235" t="s">
        <v>303</v>
      </c>
      <c r="F53" s="307" t="s">
        <v>304</v>
      </c>
      <c r="G53" s="307"/>
      <c r="H53" s="306" t="s">
        <v>296</v>
      </c>
      <c r="I53" s="252">
        <v>13</v>
      </c>
      <c r="J53" s="173"/>
    </row>
    <row r="54" spans="3:10" ht="23.25" customHeight="1">
      <c r="C54" s="168"/>
      <c r="D54" s="169"/>
      <c r="E54" s="235" t="s">
        <v>192</v>
      </c>
      <c r="F54" s="319" t="s">
        <v>305</v>
      </c>
      <c r="G54" s="319"/>
      <c r="H54" s="306" t="s">
        <v>306</v>
      </c>
      <c r="I54" s="252">
        <v>11</v>
      </c>
      <c r="J54" s="173"/>
    </row>
    <row r="55" spans="3:10" ht="23.25" customHeight="1">
      <c r="C55" s="168"/>
      <c r="D55" s="169"/>
      <c r="E55" s="235" t="s">
        <v>194</v>
      </c>
      <c r="F55" s="305" t="s">
        <v>307</v>
      </c>
      <c r="G55" s="305"/>
      <c r="H55" s="306" t="s">
        <v>308</v>
      </c>
      <c r="I55" s="252">
        <v>1.7</v>
      </c>
      <c r="J55" s="173"/>
    </row>
    <row r="56" spans="3:10" ht="23.25" customHeight="1">
      <c r="C56" s="168"/>
      <c r="D56" s="169"/>
      <c r="E56" s="235" t="s">
        <v>196</v>
      </c>
      <c r="F56" s="319" t="s">
        <v>309</v>
      </c>
      <c r="G56" s="319"/>
      <c r="H56" s="306" t="s">
        <v>310</v>
      </c>
      <c r="I56" s="252">
        <v>6.994</v>
      </c>
      <c r="J56" s="173"/>
    </row>
    <row r="57" spans="3:10" ht="23.25" customHeight="1">
      <c r="C57" s="168"/>
      <c r="D57" s="169"/>
      <c r="E57" s="235" t="s">
        <v>198</v>
      </c>
      <c r="F57" s="319" t="s">
        <v>311</v>
      </c>
      <c r="G57" s="319"/>
      <c r="H57" s="306" t="s">
        <v>312</v>
      </c>
      <c r="I57" s="252"/>
      <c r="J57" s="173"/>
    </row>
    <row r="58" spans="3:10" ht="23.25" customHeight="1">
      <c r="C58" s="168"/>
      <c r="D58" s="169"/>
      <c r="E58" s="235" t="s">
        <v>200</v>
      </c>
      <c r="F58" s="319" t="s">
        <v>313</v>
      </c>
      <c r="G58" s="319"/>
      <c r="H58" s="306" t="s">
        <v>314</v>
      </c>
      <c r="I58" s="202"/>
      <c r="J58" s="173"/>
    </row>
    <row r="59" spans="3:10" ht="23.25" customHeight="1">
      <c r="C59" s="168"/>
      <c r="D59" s="169"/>
      <c r="E59" s="235" t="s">
        <v>208</v>
      </c>
      <c r="F59" s="319" t="s">
        <v>315</v>
      </c>
      <c r="G59" s="319"/>
      <c r="H59" s="306" t="s">
        <v>314</v>
      </c>
      <c r="I59" s="202">
        <v>4</v>
      </c>
      <c r="J59" s="173"/>
    </row>
    <row r="60" spans="3:10" ht="23.25" customHeight="1">
      <c r="C60" s="168"/>
      <c r="D60" s="169"/>
      <c r="E60" s="235" t="s">
        <v>216</v>
      </c>
      <c r="F60" s="319" t="s">
        <v>316</v>
      </c>
      <c r="G60" s="319"/>
      <c r="H60" s="306" t="s">
        <v>314</v>
      </c>
      <c r="I60" s="202"/>
      <c r="J60" s="173"/>
    </row>
    <row r="61" spans="3:10" ht="23.25" customHeight="1">
      <c r="C61" s="168"/>
      <c r="D61" s="169"/>
      <c r="E61" s="235" t="s">
        <v>218</v>
      </c>
      <c r="F61" s="319" t="s">
        <v>317</v>
      </c>
      <c r="G61" s="319"/>
      <c r="H61" s="306" t="s">
        <v>318</v>
      </c>
      <c r="I61" s="202">
        <v>32</v>
      </c>
      <c r="J61" s="173"/>
    </row>
    <row r="62" spans="3:10" ht="23.25" customHeight="1">
      <c r="C62" s="168"/>
      <c r="D62" s="169"/>
      <c r="E62" s="235" t="s">
        <v>220</v>
      </c>
      <c r="F62" s="319" t="s">
        <v>319</v>
      </c>
      <c r="G62" s="319"/>
      <c r="H62" s="306" t="s">
        <v>320</v>
      </c>
      <c r="I62" s="252">
        <v>165.45</v>
      </c>
      <c r="J62" s="173"/>
    </row>
    <row r="63" spans="3:10" ht="23.25" customHeight="1">
      <c r="C63" s="168"/>
      <c r="D63" s="169"/>
      <c r="E63" s="235" t="s">
        <v>222</v>
      </c>
      <c r="F63" s="319" t="s">
        <v>321</v>
      </c>
      <c r="G63" s="319"/>
      <c r="H63" s="306" t="s">
        <v>322</v>
      </c>
      <c r="I63" s="252">
        <v>45.5</v>
      </c>
      <c r="J63" s="173"/>
    </row>
    <row r="64" spans="3:10" ht="23.25" customHeight="1">
      <c r="C64" s="168"/>
      <c r="D64" s="169"/>
      <c r="E64" s="259" t="s">
        <v>224</v>
      </c>
      <c r="F64" s="320" t="s">
        <v>323</v>
      </c>
      <c r="G64" s="320"/>
      <c r="H64" s="313" t="s">
        <v>324</v>
      </c>
      <c r="I64" s="310">
        <v>0.123</v>
      </c>
      <c r="J64" s="173"/>
    </row>
    <row r="65" spans="3:10" ht="51" customHeight="1">
      <c r="C65" s="168"/>
      <c r="D65" s="169"/>
      <c r="E65" s="321" t="s">
        <v>226</v>
      </c>
      <c r="F65" s="322" t="s">
        <v>325</v>
      </c>
      <c r="G65" s="322"/>
      <c r="H65" s="323"/>
      <c r="I65" s="324"/>
      <c r="J65" s="173"/>
    </row>
    <row r="66" spans="4:10" ht="11.25">
      <c r="D66" s="158"/>
      <c r="E66" s="159"/>
      <c r="F66" s="159"/>
      <c r="G66" s="159"/>
      <c r="H66" s="159"/>
      <c r="I66" s="159"/>
      <c r="J66" s="160"/>
    </row>
  </sheetData>
  <sheetProtection sheet="1" formatColumns="0" formatRows="0"/>
  <mergeCells count="52">
    <mergeCell ref="E10:I10"/>
    <mergeCell ref="F12:G12"/>
    <mergeCell ref="F13:G13"/>
    <mergeCell ref="F14:G14"/>
    <mergeCell ref="F15:G15"/>
    <mergeCell ref="F16:G16"/>
    <mergeCell ref="F17:G17"/>
    <mergeCell ref="F18:G18"/>
    <mergeCell ref="E19:E22"/>
    <mergeCell ref="F19:F2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</mergeCells>
  <dataValidations count="6">
    <dataValidation type="decimal" allowBlank="1" showErrorMessage="1" sqref="I15:I20 I24:I45 I54:I57 I62:I64">
      <formula1>-99999999999</formula1>
      <formula2>999999999999</formula2>
    </dataValidation>
    <dataValidation type="decimal" allowBlank="1" showErrorMessage="1" sqref="I46:I53">
      <formula1>-999999999999</formula1>
      <formula2>999999999999</formula2>
    </dataValidation>
    <dataValidation type="whole" allowBlank="1" showErrorMessage="1" sqref="I58:I61">
      <formula1>-99999999999</formula1>
      <formula2>999999999999</formula2>
    </dataValidation>
    <dataValidation type="textLength" operator="lessThanOrEqual" allowBlank="1" showErrorMessage="1" sqref="I65">
      <formula1>300</formula1>
    </dataValidation>
    <dataValidation type="list" allowBlank="1" showErrorMessage="1" sqref="I14">
      <formula1>kind_of_activity</formula1>
      <formula2>0</formula2>
    </dataValidation>
    <dataValidation type="list" allowBlank="1" showErrorMessage="1" sqref="F19:F22">
      <formula1>topl</formula1>
      <formula2>0</formula2>
    </dataValidation>
  </dataValidations>
  <hyperlinks>
    <hyperlink ref="F9" location="Список листов!A1" display="Список листов"/>
    <hyperlink ref="F23" location="ТС показатели!R1C1" display="Добавить вид топлива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H9" sqref="H9"/>
    </sheetView>
  </sheetViews>
  <sheetFormatPr defaultColWidth="9.00390625" defaultRowHeight="12.75"/>
  <cols>
    <col min="1" max="2" width="0" style="98" hidden="1" customWidth="1"/>
    <col min="3" max="3" width="2.375" style="98" customWidth="1"/>
    <col min="4" max="4" width="10.125" style="98" customWidth="1"/>
    <col min="5" max="5" width="8.125" style="98" customWidth="1"/>
    <col min="6" max="6" width="50.00390625" style="98" customWidth="1"/>
    <col min="7" max="7" width="48.375" style="98" customWidth="1"/>
    <col min="8" max="8" width="3.2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1"/>
      <c r="E8" s="102"/>
      <c r="F8" s="102"/>
      <c r="G8" s="102"/>
      <c r="H8" s="103"/>
    </row>
    <row r="9" spans="4:8" ht="11.25">
      <c r="D9" s="104"/>
      <c r="E9" s="159"/>
      <c r="F9" s="191" t="s">
        <v>83</v>
      </c>
      <c r="G9" s="159"/>
      <c r="H9" s="173"/>
    </row>
    <row r="10" spans="4:8" ht="26.25" customHeight="1">
      <c r="D10" s="104"/>
      <c r="E10" s="325" t="s">
        <v>326</v>
      </c>
      <c r="F10" s="325"/>
      <c r="G10" s="325"/>
      <c r="H10" s="173"/>
    </row>
    <row r="11" spans="4:8" ht="11.25">
      <c r="D11" s="104"/>
      <c r="E11" s="216"/>
      <c r="F11" s="216"/>
      <c r="G11" s="216"/>
      <c r="H11" s="173"/>
    </row>
    <row r="12" spans="4:8" ht="30.75" customHeight="1">
      <c r="D12" s="104"/>
      <c r="E12" s="326" t="s">
        <v>327</v>
      </c>
      <c r="F12" s="326"/>
      <c r="G12" s="326"/>
      <c r="H12" s="173"/>
    </row>
    <row r="13" spans="4:8" ht="22.5" customHeight="1">
      <c r="D13" s="104"/>
      <c r="E13" s="192" t="s">
        <v>85</v>
      </c>
      <c r="F13" s="193" t="s">
        <v>328</v>
      </c>
      <c r="G13" s="194" t="s">
        <v>329</v>
      </c>
      <c r="H13" s="173"/>
    </row>
    <row r="14" spans="4:8" ht="11.25">
      <c r="D14" s="327"/>
      <c r="E14" s="328">
        <v>1</v>
      </c>
      <c r="F14" s="329">
        <f>E14+1</f>
        <v>2</v>
      </c>
      <c r="G14" s="330">
        <v>3</v>
      </c>
      <c r="H14" s="173"/>
    </row>
    <row r="15" spans="4:8" ht="11.25">
      <c r="D15" s="327"/>
      <c r="E15" s="331">
        <v>1</v>
      </c>
      <c r="F15" s="332" t="s">
        <v>330</v>
      </c>
      <c r="G15" s="333" t="s">
        <v>331</v>
      </c>
      <c r="H15" s="173"/>
    </row>
    <row r="16" spans="4:8" ht="22.5">
      <c r="D16" s="327"/>
      <c r="E16" s="331">
        <v>2</v>
      </c>
      <c r="F16" s="332" t="s">
        <v>332</v>
      </c>
      <c r="G16" s="333" t="s">
        <v>331</v>
      </c>
      <c r="H16" s="173"/>
    </row>
    <row r="17" spans="4:8" ht="56.25">
      <c r="D17" s="327"/>
      <c r="E17" s="331">
        <v>3</v>
      </c>
      <c r="F17" s="332" t="s">
        <v>333</v>
      </c>
      <c r="G17" s="333" t="s">
        <v>331</v>
      </c>
      <c r="H17" s="173"/>
    </row>
    <row r="18" spans="4:8" ht="22.5">
      <c r="D18" s="327"/>
      <c r="E18" s="331">
        <v>4</v>
      </c>
      <c r="F18" s="332" t="s">
        <v>334</v>
      </c>
      <c r="G18" s="334"/>
      <c r="H18" s="173"/>
    </row>
    <row r="19" spans="4:8" ht="11.25">
      <c r="D19" s="327"/>
      <c r="E19" s="335" t="s">
        <v>113</v>
      </c>
      <c r="F19" s="256" t="s">
        <v>335</v>
      </c>
      <c r="G19" s="333" t="s">
        <v>336</v>
      </c>
      <c r="H19" s="173"/>
    </row>
    <row r="20" spans="4:8" ht="11.25">
      <c r="D20" s="327"/>
      <c r="E20" s="335" t="s">
        <v>114</v>
      </c>
      <c r="F20" s="256" t="s">
        <v>337</v>
      </c>
      <c r="G20" s="333" t="s">
        <v>338</v>
      </c>
      <c r="H20" s="173"/>
    </row>
    <row r="21" spans="4:8" ht="11.25">
      <c r="D21" s="327"/>
      <c r="E21" s="335" t="s">
        <v>339</v>
      </c>
      <c r="F21" s="256" t="s">
        <v>340</v>
      </c>
      <c r="G21" s="336" t="s">
        <v>71</v>
      </c>
      <c r="H21" s="173"/>
    </row>
    <row r="22" spans="4:8" ht="11.25">
      <c r="D22" s="327"/>
      <c r="E22" s="335" t="s">
        <v>341</v>
      </c>
      <c r="F22" s="256" t="s">
        <v>342</v>
      </c>
      <c r="G22" s="336" t="s">
        <v>343</v>
      </c>
      <c r="H22" s="173"/>
    </row>
    <row r="23" spans="4:8" ht="33.75">
      <c r="D23" s="327" t="s">
        <v>123</v>
      </c>
      <c r="E23" s="331">
        <v>5</v>
      </c>
      <c r="F23" s="332" t="s">
        <v>349</v>
      </c>
      <c r="G23" s="333" t="s">
        <v>331</v>
      </c>
      <c r="H23" s="173"/>
    </row>
    <row r="24" spans="4:8" ht="33.75">
      <c r="D24" s="327"/>
      <c r="E24" s="331">
        <v>6</v>
      </c>
      <c r="F24" s="337" t="s">
        <v>350</v>
      </c>
      <c r="G24" s="333"/>
      <c r="H24" s="173"/>
    </row>
    <row r="25" spans="4:8" ht="11.25">
      <c r="D25" s="327" t="s">
        <v>125</v>
      </c>
      <c r="E25" s="338"/>
      <c r="F25" s="339" t="s">
        <v>344</v>
      </c>
      <c r="G25" s="340"/>
      <c r="H25" s="173"/>
    </row>
    <row r="26" spans="4:8" ht="11.25">
      <c r="D26" s="104"/>
      <c r="E26" s="216"/>
      <c r="F26" s="216"/>
      <c r="G26" s="216"/>
      <c r="H26" s="173"/>
    </row>
    <row r="27" spans="4:8" ht="27.75" customHeight="1">
      <c r="D27" s="104"/>
      <c r="E27" s="341" t="s">
        <v>351</v>
      </c>
      <c r="F27" s="341"/>
      <c r="G27" s="341"/>
      <c r="H27" s="173"/>
    </row>
    <row r="28" spans="4:8" ht="27.75" customHeight="1">
      <c r="D28" s="104"/>
      <c r="E28" s="341" t="s">
        <v>352</v>
      </c>
      <c r="F28" s="341"/>
      <c r="G28" s="341"/>
      <c r="H28" s="173"/>
    </row>
    <row r="29" spans="4:8" ht="11.25">
      <c r="D29" s="158"/>
      <c r="E29" s="159"/>
      <c r="F29" s="159"/>
      <c r="G29" s="159"/>
      <c r="H29" s="160"/>
    </row>
  </sheetData>
  <sheetProtection sheet="1" formatColumns="0" formatRows="0"/>
  <mergeCells count="4">
    <mergeCell ref="E10:G10"/>
    <mergeCell ref="E12:G12"/>
    <mergeCell ref="E27:G27"/>
    <mergeCell ref="E28:G28"/>
  </mergeCells>
  <hyperlinks>
    <hyperlink ref="F9" location="Список листов!A1" display="Список листов"/>
    <hyperlink ref="G21" r:id="rId1" display="voshod_teploset@mail.ru"/>
    <hyperlink ref="G22" r:id="rId2" display="www.assojkh.narod2.ru"/>
    <hyperlink ref="F25" location="Ссылки на публикации!A1" display="Добавить запись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2011-04-21T05:06:35Z</dcterms:created>
  <dcterms:modified xsi:type="dcterms:W3CDTF">2011-04-21T05:07:42Z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